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480" windowHeight="79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61" i="1"/>
  <c r="H61" l="1"/>
  <c r="F61"/>
  <c r="E61"/>
  <c r="D61"/>
  <c r="C61"/>
  <c r="F58"/>
  <c r="D58"/>
  <c r="C58"/>
  <c r="E55"/>
  <c r="G55" s="1"/>
  <c r="E52"/>
  <c r="H52" s="1"/>
  <c r="E49"/>
  <c r="H49" s="1"/>
  <c r="E46"/>
  <c r="H46" s="1"/>
  <c r="E43"/>
  <c r="G43" s="1"/>
  <c r="G40"/>
  <c r="E40"/>
  <c r="H40" s="1"/>
  <c r="E37"/>
  <c r="G37" s="1"/>
  <c r="F34"/>
  <c r="D34"/>
  <c r="C34"/>
  <c r="G46" l="1"/>
  <c r="G49"/>
  <c r="G52"/>
  <c r="H37"/>
  <c r="E34"/>
  <c r="G34" s="1"/>
  <c r="E58"/>
  <c r="G58" s="1"/>
  <c r="H43"/>
  <c r="H55"/>
  <c r="H58" l="1"/>
  <c r="H34"/>
  <c r="E33" l="1"/>
  <c r="E32"/>
  <c r="E30"/>
  <c r="E29"/>
  <c r="E28"/>
  <c r="E27"/>
  <c r="E26"/>
  <c r="E25"/>
  <c r="E24"/>
  <c r="E23"/>
  <c r="E22"/>
  <c r="E21"/>
  <c r="E20"/>
  <c r="E19"/>
  <c r="E18"/>
  <c r="E17"/>
  <c r="E16"/>
  <c r="E15"/>
  <c r="E14"/>
  <c r="E12"/>
  <c r="E11"/>
  <c r="G11" s="1"/>
  <c r="E10"/>
  <c r="H9"/>
  <c r="E9"/>
  <c r="E8"/>
  <c r="H11" l="1"/>
</calcChain>
</file>

<file path=xl/sharedStrings.xml><?xml version="1.0" encoding="utf-8"?>
<sst xmlns="http://schemas.openxmlformats.org/spreadsheetml/2006/main" count="52" uniqueCount="50">
  <si>
    <t>D C B STATEMENT FOR THE MONTH OF AUGUST 2016</t>
  </si>
  <si>
    <t>As on 31-08-2016</t>
  </si>
  <si>
    <t>Sl.no.</t>
  </si>
  <si>
    <t xml:space="preserve">Name of </t>
  </si>
  <si>
    <t>Opening</t>
  </si>
  <si>
    <t>Current</t>
  </si>
  <si>
    <t>Total</t>
  </si>
  <si>
    <t>Collection</t>
  </si>
  <si>
    <t>% Of DemandCollected</t>
  </si>
  <si>
    <t>Balance</t>
  </si>
  <si>
    <t>Scheme</t>
  </si>
  <si>
    <t>Demand</t>
  </si>
  <si>
    <t>EHS I</t>
  </si>
  <si>
    <t>EHS II</t>
  </si>
  <si>
    <t>RWTPS</t>
  </si>
  <si>
    <t>J S P</t>
  </si>
  <si>
    <t>Kaloor Market</t>
  </si>
  <si>
    <t>Ambedkar 
Stadium</t>
  </si>
  <si>
    <t>Matsyafed</t>
  </si>
  <si>
    <t>31.65%</t>
  </si>
  <si>
    <t>Kerafed</t>
  </si>
  <si>
    <t>Passport Office 
P.N</t>
  </si>
  <si>
    <t>2.23%</t>
  </si>
  <si>
    <t>Near Kairali
Appartment</t>
  </si>
  <si>
    <t>100%</t>
  </si>
  <si>
    <t>Gandhi Nagar
(Godown)</t>
  </si>
  <si>
    <t>Opp.K.V G.N
(40616)</t>
  </si>
  <si>
    <t>P.Nagar (40604)</t>
  </si>
  <si>
    <t>WJHS (40612)</t>
  </si>
  <si>
    <t>RBI (40624)</t>
  </si>
  <si>
    <t>Near HIG(40611)</t>
  </si>
  <si>
    <t>EWE (40618)</t>
  </si>
  <si>
    <t>K.West (40619)</t>
  </si>
  <si>
    <t>SR Road(40617)</t>
  </si>
  <si>
    <t>KK Road(40918)</t>
  </si>
  <si>
    <t>CE (16284)</t>
  </si>
  <si>
    <t>Kadavanthra
Market(6950)</t>
  </si>
  <si>
    <t>Bunks Near
KSRTC (6951)</t>
  </si>
  <si>
    <t>Eastern Entry
(7007)</t>
  </si>
  <si>
    <t xml:space="preserve">CMDS </t>
  </si>
  <si>
    <t>CMDS (OFFICE SPACE)</t>
  </si>
  <si>
    <t>VELIMAIDAN</t>
  </si>
  <si>
    <t>KAKKANAD</t>
  </si>
  <si>
    <t>KINCO JETTY</t>
  </si>
  <si>
    <t>GANDHI NAGAR</t>
  </si>
  <si>
    <t>PANAMPILLY NAGAR BUNKS &amp; PANAMPILLY NAGAR(P P OFFICE)</t>
  </si>
  <si>
    <t>MANAPATTYPARAMB BUNKS</t>
  </si>
  <si>
    <t>COMMON EXPENSE</t>
  </si>
  <si>
    <t>TOTAL</t>
  </si>
  <si>
    <t>UPDATED COPY RECEIVED FROM REVENUE SECTION ON  25/11/2016 - 11:56AM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</si>
</sst>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10" fontId="6" fillId="0" borderId="1" xfId="1" applyNumberFormat="1" applyFont="1" applyBorder="1" applyAlignment="1">
      <alignment horizontal="right" vertical="center"/>
    </xf>
    <xf numFmtId="9" fontId="6" fillId="0" borderId="1" xfId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3" fillId="0" borderId="1" xfId="0" applyFont="1" applyBorder="1" applyAlignme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10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7" xfId="0" applyFont="1" applyBorder="1" applyAlignment="1"/>
    <xf numFmtId="0" fontId="8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/>
    </xf>
    <xf numFmtId="10" fontId="6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 vertical="center"/>
    </xf>
    <xf numFmtId="10" fontId="5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topLeftCell="A37" zoomScale="70" zoomScaleNormal="70" workbookViewId="0">
      <selection activeCell="G61" sqref="G61"/>
    </sheetView>
  </sheetViews>
  <sheetFormatPr defaultRowHeight="15"/>
  <cols>
    <col min="1" max="1" width="7.42578125" bestFit="1" customWidth="1"/>
    <col min="2" max="2" width="35.7109375" bestFit="1" customWidth="1"/>
    <col min="3" max="3" width="14" style="9" bestFit="1" customWidth="1"/>
    <col min="4" max="4" width="12.28515625" style="9" bestFit="1" customWidth="1"/>
    <col min="5" max="5" width="14" bestFit="1" customWidth="1"/>
    <col min="6" max="6" width="12.28515625" bestFit="1" customWidth="1"/>
    <col min="7" max="7" width="11" style="17" customWidth="1"/>
    <col min="8" max="8" width="14" bestFit="1" customWidth="1"/>
  </cols>
  <sheetData>
    <row r="1" spans="1:16" ht="23.25">
      <c r="A1" s="44" t="s">
        <v>0</v>
      </c>
      <c r="B1" s="45"/>
      <c r="C1" s="45"/>
      <c r="D1" s="45"/>
      <c r="E1" s="45"/>
      <c r="F1" s="45"/>
      <c r="G1" s="45"/>
      <c r="H1" s="46"/>
      <c r="I1" s="2"/>
      <c r="J1" s="2"/>
    </row>
    <row r="2" spans="1:16" ht="23.25">
      <c r="D2" s="12"/>
      <c r="E2" s="1"/>
      <c r="F2" s="42" t="s">
        <v>1</v>
      </c>
      <c r="G2" s="42"/>
      <c r="I2" s="3"/>
      <c r="J2" s="1"/>
    </row>
    <row r="6" spans="1:16" ht="40.5" customHeight="1">
      <c r="A6" s="24" t="s">
        <v>2</v>
      </c>
      <c r="B6" s="6" t="s">
        <v>3</v>
      </c>
      <c r="C6" s="6" t="s">
        <v>4</v>
      </c>
      <c r="D6" s="6" t="s">
        <v>5</v>
      </c>
      <c r="E6" s="4" t="s">
        <v>6</v>
      </c>
      <c r="F6" s="38" t="s">
        <v>7</v>
      </c>
      <c r="G6" s="43" t="s">
        <v>8</v>
      </c>
      <c r="H6" s="38" t="s">
        <v>9</v>
      </c>
    </row>
    <row r="7" spans="1:16" ht="18.75" customHeight="1">
      <c r="A7" s="24"/>
      <c r="B7" s="6" t="s">
        <v>10</v>
      </c>
      <c r="C7" s="6" t="s">
        <v>9</v>
      </c>
      <c r="D7" s="6" t="s">
        <v>11</v>
      </c>
      <c r="E7" s="7" t="s">
        <v>11</v>
      </c>
      <c r="F7" s="38"/>
      <c r="G7" s="43"/>
      <c r="H7" s="38"/>
    </row>
    <row r="8" spans="1:16" ht="18.75">
      <c r="A8" s="6">
        <v>1</v>
      </c>
      <c r="B8" s="14" t="s">
        <v>12</v>
      </c>
      <c r="C8" s="10">
        <v>326773</v>
      </c>
      <c r="D8" s="10">
        <v>30856</v>
      </c>
      <c r="E8" s="18">
        <f>SUM(C8:D8)</f>
        <v>357629</v>
      </c>
      <c r="F8" s="18">
        <v>405003</v>
      </c>
      <c r="G8" s="19">
        <v>1.1325000000000001</v>
      </c>
      <c r="H8" s="18">
        <v>0</v>
      </c>
    </row>
    <row r="9" spans="1:16" ht="18.75">
      <c r="A9" s="6">
        <v>2</v>
      </c>
      <c r="B9" s="14" t="s">
        <v>13</v>
      </c>
      <c r="C9" s="10">
        <v>3094709</v>
      </c>
      <c r="D9" s="10">
        <v>397472</v>
      </c>
      <c r="E9" s="18">
        <f>SUM(C9:D9)</f>
        <v>3492181</v>
      </c>
      <c r="F9" s="18">
        <v>293637</v>
      </c>
      <c r="G9" s="19">
        <v>8.4099999999999994E-2</v>
      </c>
      <c r="H9" s="18">
        <f>E9-F9</f>
        <v>3198544</v>
      </c>
    </row>
    <row r="10" spans="1:16" ht="18.75">
      <c r="A10" s="6">
        <v>3</v>
      </c>
      <c r="B10" s="14" t="s">
        <v>14</v>
      </c>
      <c r="C10" s="10">
        <v>558185</v>
      </c>
      <c r="D10" s="10">
        <v>83716</v>
      </c>
      <c r="E10" s="18">
        <f>SUM(C10:D10)</f>
        <v>641901</v>
      </c>
      <c r="F10" s="18">
        <v>982139</v>
      </c>
      <c r="G10" s="20">
        <v>1.53</v>
      </c>
      <c r="H10" s="18">
        <v>0</v>
      </c>
    </row>
    <row r="11" spans="1:16" ht="18.75">
      <c r="A11" s="6">
        <v>4</v>
      </c>
      <c r="B11" s="14" t="s">
        <v>15</v>
      </c>
      <c r="C11" s="10">
        <v>53404</v>
      </c>
      <c r="D11" s="10">
        <v>41438</v>
      </c>
      <c r="E11" s="18">
        <f>SUM(C11:D11)</f>
        <v>94842</v>
      </c>
      <c r="F11" s="18">
        <v>0</v>
      </c>
      <c r="G11" s="20">
        <f>F11/E11*100</f>
        <v>0</v>
      </c>
      <c r="H11" s="18">
        <f>E11-F11</f>
        <v>94842</v>
      </c>
    </row>
    <row r="12" spans="1:16" ht="18.75" customHeight="1">
      <c r="A12" s="33">
        <v>5</v>
      </c>
      <c r="B12" s="40" t="s">
        <v>16</v>
      </c>
      <c r="C12" s="35">
        <v>6778717</v>
      </c>
      <c r="D12" s="35">
        <v>46841</v>
      </c>
      <c r="E12" s="47">
        <f>SUM(C12:D12)</f>
        <v>6825558</v>
      </c>
      <c r="F12" s="47">
        <v>200307</v>
      </c>
      <c r="G12" s="41">
        <v>2.93E-2</v>
      </c>
      <c r="H12" s="47">
        <v>6625251</v>
      </c>
    </row>
    <row r="13" spans="1:16" ht="18.75" customHeight="1">
      <c r="A13" s="34"/>
      <c r="B13" s="40"/>
      <c r="C13" s="35"/>
      <c r="D13" s="35"/>
      <c r="E13" s="47"/>
      <c r="F13" s="47"/>
      <c r="G13" s="41"/>
      <c r="H13" s="47"/>
    </row>
    <row r="14" spans="1:16" s="30" customFormat="1" ht="37.5">
      <c r="A14" s="6">
        <v>6</v>
      </c>
      <c r="B14" s="8" t="s">
        <v>17</v>
      </c>
      <c r="C14" s="11">
        <v>5981701</v>
      </c>
      <c r="D14" s="11">
        <v>82384</v>
      </c>
      <c r="E14" s="23">
        <f t="shared" ref="E14:E19" si="0">SUM(C14:D14)</f>
        <v>6064085</v>
      </c>
      <c r="F14" s="11">
        <v>15832</v>
      </c>
      <c r="G14" s="29">
        <v>2.5999999999999999E-3</v>
      </c>
      <c r="H14" s="6">
        <v>6048253</v>
      </c>
      <c r="I14" s="31" t="s">
        <v>49</v>
      </c>
      <c r="J14" s="32"/>
      <c r="K14" s="32"/>
      <c r="L14" s="32"/>
      <c r="M14" s="32"/>
      <c r="N14" s="32"/>
      <c r="O14" s="32"/>
      <c r="P14" s="32"/>
    </row>
    <row r="15" spans="1:16" ht="18.75">
      <c r="A15" s="6">
        <v>7</v>
      </c>
      <c r="B15" s="5" t="s">
        <v>18</v>
      </c>
      <c r="C15" s="10">
        <v>7782</v>
      </c>
      <c r="D15" s="10">
        <v>3604</v>
      </c>
      <c r="E15" s="18">
        <f t="shared" si="0"/>
        <v>11386</v>
      </c>
      <c r="F15" s="18">
        <v>3604</v>
      </c>
      <c r="G15" s="21" t="s">
        <v>19</v>
      </c>
      <c r="H15" s="18">
        <v>7782</v>
      </c>
    </row>
    <row r="16" spans="1:16" ht="18.75">
      <c r="A16" s="6">
        <v>8</v>
      </c>
      <c r="B16" s="14" t="s">
        <v>20</v>
      </c>
      <c r="C16" s="10">
        <v>5117</v>
      </c>
      <c r="D16" s="10">
        <v>1798</v>
      </c>
      <c r="E16" s="18">
        <f t="shared" si="0"/>
        <v>6915</v>
      </c>
      <c r="F16" s="18">
        <v>1798</v>
      </c>
      <c r="G16" s="20">
        <v>0.26</v>
      </c>
      <c r="H16" s="18">
        <v>5117</v>
      </c>
    </row>
    <row r="17" spans="1:8" ht="37.5">
      <c r="A17" s="6">
        <v>9</v>
      </c>
      <c r="B17" s="5" t="s">
        <v>21</v>
      </c>
      <c r="C17" s="10">
        <v>486025</v>
      </c>
      <c r="D17" s="10">
        <v>41240</v>
      </c>
      <c r="E17" s="18">
        <f t="shared" si="0"/>
        <v>527265</v>
      </c>
      <c r="F17" s="18">
        <v>11771</v>
      </c>
      <c r="G17" s="21" t="s">
        <v>22</v>
      </c>
      <c r="H17" s="18">
        <v>515494</v>
      </c>
    </row>
    <row r="18" spans="1:8" ht="37.5">
      <c r="A18" s="6">
        <v>10</v>
      </c>
      <c r="B18" s="5" t="s">
        <v>23</v>
      </c>
      <c r="C18" s="10"/>
      <c r="D18" s="10">
        <v>9332</v>
      </c>
      <c r="E18" s="18">
        <f t="shared" si="0"/>
        <v>9332</v>
      </c>
      <c r="F18" s="18">
        <v>9332</v>
      </c>
      <c r="G18" s="21" t="s">
        <v>24</v>
      </c>
      <c r="H18" s="18">
        <v>0</v>
      </c>
    </row>
    <row r="19" spans="1:8" ht="37.5">
      <c r="A19" s="6">
        <v>11</v>
      </c>
      <c r="B19" s="5" t="s">
        <v>25</v>
      </c>
      <c r="C19" s="10">
        <v>506125</v>
      </c>
      <c r="D19" s="10">
        <v>90280</v>
      </c>
      <c r="E19" s="18">
        <f t="shared" si="0"/>
        <v>596405</v>
      </c>
      <c r="F19" s="18"/>
      <c r="G19" s="22">
        <v>0</v>
      </c>
      <c r="H19" s="18">
        <v>596405</v>
      </c>
    </row>
    <row r="20" spans="1:8" ht="37.5">
      <c r="A20" s="6">
        <v>12</v>
      </c>
      <c r="B20" s="5" t="s">
        <v>26</v>
      </c>
      <c r="C20" s="10">
        <v>285299</v>
      </c>
      <c r="D20" s="10">
        <v>76473</v>
      </c>
      <c r="E20" s="18">
        <f t="shared" ref="E20:E29" si="1">SUM(C20:D20)</f>
        <v>361772</v>
      </c>
      <c r="F20" s="18">
        <v>79294</v>
      </c>
      <c r="G20" s="19">
        <v>0.21920000000000001</v>
      </c>
      <c r="H20" s="18">
        <v>282478</v>
      </c>
    </row>
    <row r="21" spans="1:8" ht="18.75">
      <c r="A21" s="6">
        <v>13</v>
      </c>
      <c r="B21" s="5" t="s">
        <v>27</v>
      </c>
      <c r="C21" s="10">
        <v>329191</v>
      </c>
      <c r="D21" s="10">
        <v>181159</v>
      </c>
      <c r="E21" s="18">
        <f t="shared" si="1"/>
        <v>510350</v>
      </c>
      <c r="F21" s="18">
        <v>158393</v>
      </c>
      <c r="G21" s="19">
        <v>0.31030000000000002</v>
      </c>
      <c r="H21" s="18">
        <v>351957</v>
      </c>
    </row>
    <row r="22" spans="1:8" ht="18.75">
      <c r="A22" s="6">
        <v>14</v>
      </c>
      <c r="B22" s="14" t="s">
        <v>28</v>
      </c>
      <c r="C22" s="10">
        <v>219461</v>
      </c>
      <c r="D22" s="10">
        <v>37850</v>
      </c>
      <c r="E22" s="18">
        <f t="shared" si="1"/>
        <v>257311</v>
      </c>
      <c r="F22" s="18">
        <v>49726</v>
      </c>
      <c r="G22" s="19">
        <v>0.1933</v>
      </c>
      <c r="H22" s="18">
        <v>207585</v>
      </c>
    </row>
    <row r="23" spans="1:8" ht="18.75">
      <c r="A23" s="6">
        <v>15</v>
      </c>
      <c r="B23" s="15" t="s">
        <v>29</v>
      </c>
      <c r="C23" s="10">
        <v>109731</v>
      </c>
      <c r="D23" s="10">
        <v>65128</v>
      </c>
      <c r="E23" s="18">
        <f t="shared" si="1"/>
        <v>174859</v>
      </c>
      <c r="F23" s="18">
        <v>77856</v>
      </c>
      <c r="G23" s="19">
        <v>0.44529999999999997</v>
      </c>
      <c r="H23" s="18">
        <v>97003</v>
      </c>
    </row>
    <row r="24" spans="1:8" ht="18.75">
      <c r="A24" s="6">
        <v>16</v>
      </c>
      <c r="B24" s="15" t="s">
        <v>30</v>
      </c>
      <c r="C24" s="10">
        <v>54865</v>
      </c>
      <c r="D24" s="10">
        <v>29487</v>
      </c>
      <c r="E24" s="18">
        <f t="shared" si="1"/>
        <v>84352</v>
      </c>
      <c r="F24" s="18">
        <v>19616</v>
      </c>
      <c r="G24" s="19">
        <v>0.23250000000000001</v>
      </c>
      <c r="H24" s="18">
        <v>64736</v>
      </c>
    </row>
    <row r="25" spans="1:8" ht="18.75">
      <c r="A25" s="6">
        <v>17</v>
      </c>
      <c r="B25" s="15" t="s">
        <v>31</v>
      </c>
      <c r="C25" s="10">
        <v>98758</v>
      </c>
      <c r="D25" s="10">
        <v>15854</v>
      </c>
      <c r="E25" s="18">
        <f t="shared" si="1"/>
        <v>114612</v>
      </c>
      <c r="F25" s="18">
        <v>3303</v>
      </c>
      <c r="G25" s="19">
        <v>2.8799999999999999E-2</v>
      </c>
      <c r="H25" s="18">
        <v>111309</v>
      </c>
    </row>
    <row r="26" spans="1:8" ht="18.75">
      <c r="A26" s="6">
        <v>18</v>
      </c>
      <c r="B26" s="15" t="s">
        <v>32</v>
      </c>
      <c r="C26" s="10">
        <v>0</v>
      </c>
      <c r="D26" s="10">
        <v>15544</v>
      </c>
      <c r="E26" s="18">
        <f t="shared" si="1"/>
        <v>15544</v>
      </c>
      <c r="F26" s="18">
        <v>4778</v>
      </c>
      <c r="G26" s="19">
        <v>0.30740000000000001</v>
      </c>
      <c r="H26" s="18">
        <v>10766</v>
      </c>
    </row>
    <row r="27" spans="1:8" ht="18.75">
      <c r="A27" s="6">
        <v>19</v>
      </c>
      <c r="B27" s="15" t="s">
        <v>33</v>
      </c>
      <c r="C27" s="10">
        <v>0</v>
      </c>
      <c r="D27" s="10">
        <v>16637</v>
      </c>
      <c r="E27" s="18">
        <f t="shared" si="1"/>
        <v>16637</v>
      </c>
      <c r="F27" s="18">
        <v>21656</v>
      </c>
      <c r="G27" s="20">
        <v>1.3</v>
      </c>
      <c r="H27" s="18">
        <v>5019</v>
      </c>
    </row>
    <row r="28" spans="1:8" ht="18.75">
      <c r="A28" s="6">
        <v>20</v>
      </c>
      <c r="B28" s="15" t="s">
        <v>34</v>
      </c>
      <c r="C28" s="10">
        <v>0</v>
      </c>
      <c r="D28" s="10">
        <v>5588</v>
      </c>
      <c r="E28" s="18">
        <f t="shared" si="1"/>
        <v>5588</v>
      </c>
      <c r="F28" s="18">
        <v>906</v>
      </c>
      <c r="G28" s="20">
        <v>0.16209999999999999</v>
      </c>
      <c r="H28" s="18">
        <v>4682</v>
      </c>
    </row>
    <row r="29" spans="1:8" ht="18.75">
      <c r="A29" s="6">
        <v>21</v>
      </c>
      <c r="B29" s="15" t="s">
        <v>35</v>
      </c>
      <c r="C29" s="10">
        <v>6270</v>
      </c>
      <c r="D29" s="10">
        <v>5012</v>
      </c>
      <c r="E29" s="18">
        <f t="shared" si="1"/>
        <v>11282</v>
      </c>
      <c r="F29" s="18">
        <v>4299</v>
      </c>
      <c r="G29" s="20">
        <v>0.38100000000000001</v>
      </c>
      <c r="H29" s="18">
        <v>6983</v>
      </c>
    </row>
    <row r="30" spans="1:8" ht="21.75" customHeight="1">
      <c r="A30" s="33">
        <v>22</v>
      </c>
      <c r="B30" s="40" t="s">
        <v>36</v>
      </c>
      <c r="C30" s="35">
        <v>905583</v>
      </c>
      <c r="D30" s="35">
        <v>130713</v>
      </c>
      <c r="E30" s="48">
        <f>SUM(C30:D30)</f>
        <v>1036296</v>
      </c>
      <c r="F30" s="47">
        <v>136548</v>
      </c>
      <c r="G30" s="41">
        <v>0.1318</v>
      </c>
      <c r="H30" s="47">
        <v>899748</v>
      </c>
    </row>
    <row r="31" spans="1:8" ht="18.75" customHeight="1">
      <c r="A31" s="34"/>
      <c r="B31" s="40"/>
      <c r="C31" s="35"/>
      <c r="D31" s="35"/>
      <c r="E31" s="48"/>
      <c r="F31" s="47"/>
      <c r="G31" s="48"/>
      <c r="H31" s="47"/>
    </row>
    <row r="32" spans="1:8" ht="37.5">
      <c r="A32" s="6">
        <v>23</v>
      </c>
      <c r="B32" s="5" t="s">
        <v>37</v>
      </c>
      <c r="C32" s="10">
        <v>229930</v>
      </c>
      <c r="D32" s="10">
        <v>21214</v>
      </c>
      <c r="E32" s="10">
        <f>SUM(C32:D32)</f>
        <v>251144</v>
      </c>
      <c r="F32" s="13">
        <v>15342</v>
      </c>
      <c r="G32" s="16">
        <v>6.1100000000000002E-2</v>
      </c>
      <c r="H32" s="13">
        <v>235802</v>
      </c>
    </row>
    <row r="33" spans="1:8" ht="37.5">
      <c r="A33" s="6">
        <v>24</v>
      </c>
      <c r="B33" s="5" t="s">
        <v>38</v>
      </c>
      <c r="C33" s="10">
        <v>778211</v>
      </c>
      <c r="D33" s="10">
        <v>356746</v>
      </c>
      <c r="E33" s="10">
        <f>SUM(C33:D33)</f>
        <v>1134957</v>
      </c>
      <c r="F33" s="13">
        <v>312036</v>
      </c>
      <c r="G33" s="16">
        <v>0.27489999999999998</v>
      </c>
      <c r="H33" s="13">
        <v>822921</v>
      </c>
    </row>
    <row r="34" spans="1:8">
      <c r="A34" s="36">
        <v>25</v>
      </c>
      <c r="B34" s="37" t="s">
        <v>39</v>
      </c>
      <c r="C34" s="35">
        <f>1808872+120913+752938+325761</f>
        <v>3008484</v>
      </c>
      <c r="D34" s="35">
        <f>961154+145812+116860+52748</f>
        <v>1276574</v>
      </c>
      <c r="E34" s="38">
        <f>C34+D34</f>
        <v>4285058</v>
      </c>
      <c r="F34" s="38">
        <f>550631+74382+78510+15781</f>
        <v>719304</v>
      </c>
      <c r="G34" s="39">
        <f>F34/E34</f>
        <v>0.1678633054675106</v>
      </c>
      <c r="H34" s="35">
        <f>E34-F34</f>
        <v>3565754</v>
      </c>
    </row>
    <row r="35" spans="1:8">
      <c r="A35" s="36"/>
      <c r="B35" s="37"/>
      <c r="C35" s="35"/>
      <c r="D35" s="35"/>
      <c r="E35" s="38"/>
      <c r="F35" s="38"/>
      <c r="G35" s="39"/>
      <c r="H35" s="35"/>
    </row>
    <row r="36" spans="1:8">
      <c r="A36" s="36"/>
      <c r="B36" s="37"/>
      <c r="C36" s="35"/>
      <c r="D36" s="35"/>
      <c r="E36" s="38"/>
      <c r="F36" s="38"/>
      <c r="G36" s="39"/>
      <c r="H36" s="35"/>
    </row>
    <row r="37" spans="1:8">
      <c r="A37" s="36">
        <v>26</v>
      </c>
      <c r="B37" s="37" t="s">
        <v>40</v>
      </c>
      <c r="C37" s="35">
        <v>5630202</v>
      </c>
      <c r="D37" s="35">
        <v>588702</v>
      </c>
      <c r="E37" s="38">
        <f t="shared" ref="E37" si="2">C37+D37</f>
        <v>6218904</v>
      </c>
      <c r="F37" s="38">
        <v>536722</v>
      </c>
      <c r="G37" s="39">
        <f t="shared" ref="G37" si="3">F37/E37</f>
        <v>8.6304918037004588E-2</v>
      </c>
      <c r="H37" s="35">
        <f t="shared" ref="H37" si="4">E37-F37</f>
        <v>5682182</v>
      </c>
    </row>
    <row r="38" spans="1:8">
      <c r="A38" s="36"/>
      <c r="B38" s="37"/>
      <c r="C38" s="35"/>
      <c r="D38" s="35"/>
      <c r="E38" s="38"/>
      <c r="F38" s="38"/>
      <c r="G38" s="39"/>
      <c r="H38" s="35"/>
    </row>
    <row r="39" spans="1:8">
      <c r="A39" s="36"/>
      <c r="B39" s="37"/>
      <c r="C39" s="35"/>
      <c r="D39" s="35"/>
      <c r="E39" s="38"/>
      <c r="F39" s="38"/>
      <c r="G39" s="39"/>
      <c r="H39" s="35"/>
    </row>
    <row r="40" spans="1:8" ht="15.75" customHeight="1">
      <c r="A40" s="36">
        <v>27</v>
      </c>
      <c r="B40" s="37" t="s">
        <v>41</v>
      </c>
      <c r="C40" s="35">
        <v>223142</v>
      </c>
      <c r="D40" s="35">
        <v>21949</v>
      </c>
      <c r="E40" s="38">
        <f t="shared" ref="E40" si="5">C40+D40</f>
        <v>245091</v>
      </c>
      <c r="F40" s="38">
        <v>6557</v>
      </c>
      <c r="G40" s="39">
        <f t="shared" ref="G40" si="6">F40/E40</f>
        <v>2.6753328355590373E-2</v>
      </c>
      <c r="H40" s="35">
        <f t="shared" ref="H40" si="7">E40-F40</f>
        <v>238534</v>
      </c>
    </row>
    <row r="41" spans="1:8" ht="15.75" customHeight="1">
      <c r="A41" s="36"/>
      <c r="B41" s="37"/>
      <c r="C41" s="35"/>
      <c r="D41" s="35"/>
      <c r="E41" s="38"/>
      <c r="F41" s="38"/>
      <c r="G41" s="39"/>
      <c r="H41" s="35"/>
    </row>
    <row r="42" spans="1:8" ht="15.75" customHeight="1">
      <c r="A42" s="36"/>
      <c r="B42" s="37"/>
      <c r="C42" s="35"/>
      <c r="D42" s="35"/>
      <c r="E42" s="38"/>
      <c r="F42" s="38"/>
      <c r="G42" s="39"/>
      <c r="H42" s="35"/>
    </row>
    <row r="43" spans="1:8" ht="15.75" customHeight="1">
      <c r="A43" s="36">
        <v>28</v>
      </c>
      <c r="B43" s="37" t="s">
        <v>42</v>
      </c>
      <c r="C43" s="35">
        <v>339059</v>
      </c>
      <c r="D43" s="35">
        <v>33246</v>
      </c>
      <c r="E43" s="38">
        <f t="shared" ref="E43" si="8">C43+D43</f>
        <v>372305</v>
      </c>
      <c r="F43" s="38">
        <v>17073</v>
      </c>
      <c r="G43" s="39">
        <f t="shared" ref="G43" si="9">F43/E43</f>
        <v>4.5857563019567289E-2</v>
      </c>
      <c r="H43" s="35">
        <f t="shared" ref="H43" si="10">E43-F43</f>
        <v>355232</v>
      </c>
    </row>
    <row r="44" spans="1:8" ht="15.75" customHeight="1">
      <c r="A44" s="36"/>
      <c r="B44" s="37"/>
      <c r="C44" s="35"/>
      <c r="D44" s="35"/>
      <c r="E44" s="38"/>
      <c r="F44" s="38"/>
      <c r="G44" s="39"/>
      <c r="H44" s="35"/>
    </row>
    <row r="45" spans="1:8" ht="15.75" customHeight="1">
      <c r="A45" s="36"/>
      <c r="B45" s="37"/>
      <c r="C45" s="35"/>
      <c r="D45" s="35"/>
      <c r="E45" s="38"/>
      <c r="F45" s="38"/>
      <c r="G45" s="39"/>
      <c r="H45" s="35"/>
    </row>
    <row r="46" spans="1:8" ht="15.75" customHeight="1">
      <c r="A46" s="36">
        <v>29</v>
      </c>
      <c r="B46" s="37" t="s">
        <v>43</v>
      </c>
      <c r="C46" s="35">
        <v>243269</v>
      </c>
      <c r="D46" s="35">
        <v>56906</v>
      </c>
      <c r="E46" s="38">
        <f t="shared" ref="E46" si="11">C46+D46</f>
        <v>300175</v>
      </c>
      <c r="F46" s="38">
        <v>41535</v>
      </c>
      <c r="G46" s="39">
        <f t="shared" ref="G46" si="12">F46/E46</f>
        <v>0.13836928458399267</v>
      </c>
      <c r="H46" s="35">
        <f t="shared" ref="H46" si="13">E46-F46</f>
        <v>258640</v>
      </c>
    </row>
    <row r="47" spans="1:8" ht="15.75" customHeight="1">
      <c r="A47" s="36"/>
      <c r="B47" s="37"/>
      <c r="C47" s="35"/>
      <c r="D47" s="35"/>
      <c r="E47" s="38"/>
      <c r="F47" s="38"/>
      <c r="G47" s="39"/>
      <c r="H47" s="35"/>
    </row>
    <row r="48" spans="1:8" ht="15.75" customHeight="1">
      <c r="A48" s="36"/>
      <c r="B48" s="37"/>
      <c r="C48" s="35"/>
      <c r="D48" s="35"/>
      <c r="E48" s="38"/>
      <c r="F48" s="38"/>
      <c r="G48" s="39"/>
      <c r="H48" s="35"/>
    </row>
    <row r="49" spans="1:8" ht="15.75" customHeight="1">
      <c r="A49" s="36">
        <v>30</v>
      </c>
      <c r="B49" s="37" t="s">
        <v>44</v>
      </c>
      <c r="C49" s="35">
        <v>1316226</v>
      </c>
      <c r="D49" s="35">
        <v>101669</v>
      </c>
      <c r="E49" s="38">
        <f t="shared" ref="E49" si="14">C49+D49</f>
        <v>1417895</v>
      </c>
      <c r="F49" s="38">
        <v>11444</v>
      </c>
      <c r="G49" s="39">
        <f t="shared" ref="G49:G55" si="15">F49/E49</f>
        <v>8.0711195116704697E-3</v>
      </c>
      <c r="H49" s="35">
        <f t="shared" ref="H49" si="16">E49-F49</f>
        <v>1406451</v>
      </c>
    </row>
    <row r="50" spans="1:8" ht="15.75" customHeight="1">
      <c r="A50" s="36"/>
      <c r="B50" s="37"/>
      <c r="C50" s="35"/>
      <c r="D50" s="35"/>
      <c r="E50" s="38"/>
      <c r="F50" s="38"/>
      <c r="G50" s="39"/>
      <c r="H50" s="35"/>
    </row>
    <row r="51" spans="1:8" ht="15.75" customHeight="1">
      <c r="A51" s="36"/>
      <c r="B51" s="37"/>
      <c r="C51" s="35"/>
      <c r="D51" s="35"/>
      <c r="E51" s="38"/>
      <c r="F51" s="38"/>
      <c r="G51" s="39"/>
      <c r="H51" s="35"/>
    </row>
    <row r="52" spans="1:8" ht="15.75" customHeight="1">
      <c r="A52" s="36">
        <v>31</v>
      </c>
      <c r="B52" s="40" t="s">
        <v>45</v>
      </c>
      <c r="C52" s="35">
        <v>189875</v>
      </c>
      <c r="D52" s="35">
        <v>232542</v>
      </c>
      <c r="E52" s="38">
        <f>C52+D52</f>
        <v>422417</v>
      </c>
      <c r="F52" s="38">
        <v>38420</v>
      </c>
      <c r="G52" s="39">
        <f>F52/E52</f>
        <v>9.0952778889107203E-2</v>
      </c>
      <c r="H52" s="35">
        <f>E52-F52</f>
        <v>383997</v>
      </c>
    </row>
    <row r="53" spans="1:8" ht="15.75" customHeight="1">
      <c r="A53" s="36"/>
      <c r="B53" s="40"/>
      <c r="C53" s="35"/>
      <c r="D53" s="35"/>
      <c r="E53" s="38"/>
      <c r="F53" s="38"/>
      <c r="G53" s="39"/>
      <c r="H53" s="35"/>
    </row>
    <row r="54" spans="1:8" ht="29.25" customHeight="1">
      <c r="A54" s="36"/>
      <c r="B54" s="40"/>
      <c r="C54" s="35"/>
      <c r="D54" s="35"/>
      <c r="E54" s="38"/>
      <c r="F54" s="38"/>
      <c r="G54" s="39"/>
      <c r="H54" s="35"/>
    </row>
    <row r="55" spans="1:8" ht="15.75" customHeight="1">
      <c r="A55" s="36">
        <v>32</v>
      </c>
      <c r="B55" s="37" t="s">
        <v>46</v>
      </c>
      <c r="C55" s="35">
        <v>20389</v>
      </c>
      <c r="D55" s="35">
        <v>22431</v>
      </c>
      <c r="E55" s="38">
        <f t="shared" ref="E55" si="17">C55+D55</f>
        <v>42820</v>
      </c>
      <c r="F55" s="38">
        <v>1249</v>
      </c>
      <c r="G55" s="39">
        <f t="shared" si="15"/>
        <v>2.9168612797758058E-2</v>
      </c>
      <c r="H55" s="35">
        <f t="shared" ref="H55" si="18">E55-F55</f>
        <v>41571</v>
      </c>
    </row>
    <row r="56" spans="1:8" ht="15.75" customHeight="1">
      <c r="A56" s="36"/>
      <c r="B56" s="37"/>
      <c r="C56" s="35"/>
      <c r="D56" s="35"/>
      <c r="E56" s="38"/>
      <c r="F56" s="38"/>
      <c r="G56" s="39"/>
      <c r="H56" s="35"/>
    </row>
    <row r="57" spans="1:8" ht="15.75" customHeight="1">
      <c r="A57" s="36"/>
      <c r="B57" s="37"/>
      <c r="C57" s="35"/>
      <c r="D57" s="35"/>
      <c r="E57" s="38"/>
      <c r="F57" s="38"/>
      <c r="G57" s="39"/>
      <c r="H57" s="35"/>
    </row>
    <row r="58" spans="1:8" ht="15.75" customHeight="1">
      <c r="A58" s="36">
        <v>33</v>
      </c>
      <c r="B58" s="37" t="s">
        <v>47</v>
      </c>
      <c r="C58" s="35">
        <f>272441+522742+22004</f>
        <v>817187</v>
      </c>
      <c r="D58" s="35">
        <f>108277+91240+3197</f>
        <v>202714</v>
      </c>
      <c r="E58" s="38">
        <f t="shared" ref="E58" si="19">C58+D58</f>
        <v>1019901</v>
      </c>
      <c r="F58" s="38">
        <f>74996+95154+3214</f>
        <v>173364</v>
      </c>
      <c r="G58" s="39">
        <f>F58/E58</f>
        <v>0.16998120405804093</v>
      </c>
      <c r="H58" s="35">
        <f t="shared" ref="H58" si="20">E58-F58</f>
        <v>846537</v>
      </c>
    </row>
    <row r="59" spans="1:8" ht="15.75" customHeight="1">
      <c r="A59" s="36"/>
      <c r="B59" s="37"/>
      <c r="C59" s="35"/>
      <c r="D59" s="35"/>
      <c r="E59" s="38"/>
      <c r="F59" s="38"/>
      <c r="G59" s="39"/>
      <c r="H59" s="35"/>
    </row>
    <row r="60" spans="1:8" ht="15.75" customHeight="1">
      <c r="A60" s="36"/>
      <c r="B60" s="37"/>
      <c r="C60" s="35"/>
      <c r="D60" s="35"/>
      <c r="E60" s="38"/>
      <c r="F60" s="38"/>
      <c r="G60" s="39"/>
      <c r="H60" s="35"/>
    </row>
    <row r="61" spans="1:8" ht="21">
      <c r="A61" s="25"/>
      <c r="B61" s="26" t="s">
        <v>48</v>
      </c>
      <c r="C61" s="27">
        <f>SUM(C8:C60)</f>
        <v>32603670</v>
      </c>
      <c r="D61" s="27">
        <f>SUM(D8:D58)</f>
        <v>4323099</v>
      </c>
      <c r="E61" s="28">
        <f>SUM(E8:E60)</f>
        <v>36926769</v>
      </c>
      <c r="F61" s="28">
        <f>SUM(F8:F60)</f>
        <v>4352844</v>
      </c>
      <c r="G61" s="49">
        <f>F61/E61</f>
        <v>0.11787773796293957</v>
      </c>
      <c r="H61" s="28">
        <f>SUM(H10:H60)</f>
        <v>29773031</v>
      </c>
    </row>
  </sheetData>
  <mergeCells count="93">
    <mergeCell ref="H6:H7"/>
    <mergeCell ref="A1:H1"/>
    <mergeCell ref="H12:H13"/>
    <mergeCell ref="B30:B31"/>
    <mergeCell ref="C30:C31"/>
    <mergeCell ref="D30:D31"/>
    <mergeCell ref="E30:E31"/>
    <mergeCell ref="F30:F31"/>
    <mergeCell ref="G30:G31"/>
    <mergeCell ref="H30:H31"/>
    <mergeCell ref="B12:B13"/>
    <mergeCell ref="C12:C13"/>
    <mergeCell ref="D12:D13"/>
    <mergeCell ref="E12:E13"/>
    <mergeCell ref="F12:F13"/>
    <mergeCell ref="G12:G13"/>
    <mergeCell ref="F2:G2"/>
    <mergeCell ref="B34:B36"/>
    <mergeCell ref="C34:C36"/>
    <mergeCell ref="D34:D36"/>
    <mergeCell ref="E34:E36"/>
    <mergeCell ref="F34:F36"/>
    <mergeCell ref="G34:G36"/>
    <mergeCell ref="F6:F7"/>
    <mergeCell ref="G6:G7"/>
    <mergeCell ref="H34:H36"/>
    <mergeCell ref="B37:B39"/>
    <mergeCell ref="C37:C39"/>
    <mergeCell ref="D37:D39"/>
    <mergeCell ref="E37:E39"/>
    <mergeCell ref="F37:F39"/>
    <mergeCell ref="G37:G39"/>
    <mergeCell ref="H37:H39"/>
    <mergeCell ref="H40:H42"/>
    <mergeCell ref="B43:B45"/>
    <mergeCell ref="C43:C45"/>
    <mergeCell ref="D43:D45"/>
    <mergeCell ref="E43:E45"/>
    <mergeCell ref="F43:F45"/>
    <mergeCell ref="G43:G45"/>
    <mergeCell ref="H43:H45"/>
    <mergeCell ref="B40:B42"/>
    <mergeCell ref="C40:C42"/>
    <mergeCell ref="D40:D42"/>
    <mergeCell ref="E40:E42"/>
    <mergeCell ref="F40:F42"/>
    <mergeCell ref="G40:G42"/>
    <mergeCell ref="H46:H48"/>
    <mergeCell ref="B49:B51"/>
    <mergeCell ref="C49:C51"/>
    <mergeCell ref="D49:D51"/>
    <mergeCell ref="E49:E51"/>
    <mergeCell ref="F49:F51"/>
    <mergeCell ref="G49:G51"/>
    <mergeCell ref="H49:H51"/>
    <mergeCell ref="B46:B48"/>
    <mergeCell ref="C46:C48"/>
    <mergeCell ref="D46:D48"/>
    <mergeCell ref="E46:E48"/>
    <mergeCell ref="F46:F48"/>
    <mergeCell ref="G46:G48"/>
    <mergeCell ref="F58:F60"/>
    <mergeCell ref="G58:G60"/>
    <mergeCell ref="H52:H54"/>
    <mergeCell ref="B55:B57"/>
    <mergeCell ref="C55:C57"/>
    <mergeCell ref="D55:D57"/>
    <mergeCell ref="E55:E57"/>
    <mergeCell ref="F55:F57"/>
    <mergeCell ref="G55:G57"/>
    <mergeCell ref="H55:H57"/>
    <mergeCell ref="B52:B54"/>
    <mergeCell ref="C52:C54"/>
    <mergeCell ref="D52:D54"/>
    <mergeCell ref="E52:E54"/>
    <mergeCell ref="F52:F54"/>
    <mergeCell ref="G52:G54"/>
    <mergeCell ref="A12:A13"/>
    <mergeCell ref="A30:A31"/>
    <mergeCell ref="H58:H60"/>
    <mergeCell ref="A34:A36"/>
    <mergeCell ref="A37:A39"/>
    <mergeCell ref="A40:A42"/>
    <mergeCell ref="A43:A45"/>
    <mergeCell ref="A46:A48"/>
    <mergeCell ref="A49:A51"/>
    <mergeCell ref="A52:A54"/>
    <mergeCell ref="A55:A57"/>
    <mergeCell ref="A58:A60"/>
    <mergeCell ref="B58:B60"/>
    <mergeCell ref="C58:C60"/>
    <mergeCell ref="D58:D60"/>
    <mergeCell ref="E58:E60"/>
  </mergeCells>
  <pageMargins left="0.7" right="0.7" top="0.75" bottom="0.75" header="0.3" footer="0.3"/>
  <pageSetup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2016-10-18T05:03:30Z</dcterms:created>
  <dcterms:modified xsi:type="dcterms:W3CDTF">2016-11-25T07:03:10Z</dcterms:modified>
</cp:coreProperties>
</file>