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75" i="1" l="1"/>
  <c r="F75" i="1"/>
  <c r="E75" i="1"/>
  <c r="D75" i="1"/>
  <c r="C75" i="1"/>
  <c r="E69" i="1"/>
  <c r="G69" i="1"/>
  <c r="H69" i="1"/>
  <c r="E72" i="1"/>
  <c r="H72" i="1" s="1"/>
  <c r="F66" i="1"/>
  <c r="D66" i="1"/>
  <c r="E66" i="1" s="1"/>
  <c r="E63" i="1"/>
  <c r="G63" i="1" s="1"/>
  <c r="F60" i="1"/>
  <c r="D60" i="1"/>
  <c r="E60" i="1" s="1"/>
  <c r="E57" i="1"/>
  <c r="G57" i="1" s="1"/>
  <c r="E54" i="1"/>
  <c r="H54" i="1" s="1"/>
  <c r="E51" i="1"/>
  <c r="G51" i="1" s="1"/>
  <c r="E48" i="1"/>
  <c r="H48" i="1" s="1"/>
  <c r="E45" i="1"/>
  <c r="G45" i="1" s="1"/>
  <c r="F42" i="1"/>
  <c r="D42" i="1"/>
  <c r="E42" i="1" s="1"/>
  <c r="H42" i="1" l="1"/>
  <c r="G54" i="1"/>
  <c r="H60" i="1"/>
  <c r="H66" i="1"/>
  <c r="G48" i="1"/>
  <c r="G72" i="1"/>
  <c r="G42" i="1"/>
  <c r="H45" i="1"/>
  <c r="H51" i="1"/>
  <c r="H57" i="1"/>
  <c r="G60" i="1"/>
  <c r="H63" i="1"/>
  <c r="G66" i="1"/>
</calcChain>
</file>

<file path=xl/sharedStrings.xml><?xml version="1.0" encoding="utf-8"?>
<sst xmlns="http://schemas.openxmlformats.org/spreadsheetml/2006/main" count="60" uniqueCount="60">
  <si>
    <t>DCB STATEMENT FOR THE MONTH OF DECEMBER 2016  AS ON 31-12-2016</t>
  </si>
  <si>
    <t>Sl.No.</t>
  </si>
  <si>
    <t>Scheme</t>
  </si>
  <si>
    <t>Opening 
Balance</t>
  </si>
  <si>
    <t>Current 
Demand</t>
  </si>
  <si>
    <t>Total 
Demand</t>
  </si>
  <si>
    <t>Collection</t>
  </si>
  <si>
    <t>% Of Demand 
Collected</t>
  </si>
  <si>
    <t>Balance</t>
  </si>
  <si>
    <t xml:space="preserve">JNIS </t>
  </si>
  <si>
    <t xml:space="preserve">NR JNIS </t>
  </si>
  <si>
    <t>ROB Span</t>
  </si>
  <si>
    <t>Kaloor Market</t>
  </si>
  <si>
    <t>Ambedkar 
Stadium</t>
  </si>
  <si>
    <t>Matsyafed</t>
  </si>
  <si>
    <t>Kerafed</t>
  </si>
  <si>
    <t>Passport Office 
P.N</t>
  </si>
  <si>
    <t>Near Kairali
Appartment</t>
  </si>
  <si>
    <t>Gandhi Nagar
(Godown)</t>
  </si>
  <si>
    <t>Kadavanthra
Market(6950)</t>
  </si>
  <si>
    <t>Bunks Near
KSRTC (6951)</t>
  </si>
  <si>
    <t>Eastern Entry
(7007)</t>
  </si>
  <si>
    <t>Opp.K.V G.N
(40616)</t>
  </si>
  <si>
    <t>P.Nagar (40604)</t>
  </si>
  <si>
    <t>WJHS (40612)</t>
  </si>
  <si>
    <t>RBI (40624)</t>
  </si>
  <si>
    <t>Near HIG(40611)</t>
  </si>
  <si>
    <t>EWE (40618)</t>
  </si>
  <si>
    <t>K.West (40619)</t>
  </si>
  <si>
    <t>SR Road(40617)</t>
  </si>
  <si>
    <t>KK Road(40918)</t>
  </si>
  <si>
    <t>CE (16284)</t>
  </si>
  <si>
    <t>Space Under BOT K.K.Road</t>
  </si>
  <si>
    <t>EHS I (17450)</t>
  </si>
  <si>
    <t>EHS II (17451)</t>
  </si>
  <si>
    <t>RWCHS (17210)</t>
  </si>
  <si>
    <t>THOTTAKATTUKARA (17110)</t>
  </si>
  <si>
    <t>J S P (17010)</t>
  </si>
  <si>
    <t>EWTPS (17060)Revenue Recovery</t>
  </si>
  <si>
    <t>EWETPS(17065)Revenue Recovery</t>
  </si>
  <si>
    <t>MVHS (17100)</t>
  </si>
  <si>
    <t>T.P.CANAL (17120)</t>
  </si>
  <si>
    <t>ENTPS (17198)</t>
  </si>
  <si>
    <t>RWTPS (17210)</t>
  </si>
  <si>
    <t>ESCC (17320)</t>
  </si>
  <si>
    <t>SHSTHK (17640)</t>
  </si>
  <si>
    <t>KALOOR TPS (18189)</t>
  </si>
  <si>
    <t>RWCHS (17211)</t>
  </si>
  <si>
    <t xml:space="preserve">CMDS </t>
  </si>
  <si>
    <t>CMDS (OFFICE SPACE)</t>
  </si>
  <si>
    <t>VELIMAIDAN</t>
  </si>
  <si>
    <t>KAKKANAD</t>
  </si>
  <si>
    <t>KINCO JETTY</t>
  </si>
  <si>
    <t>GANDHI NAGAR</t>
  </si>
  <si>
    <t>PANAMPILLY NAGAR BUNKS &amp; PANAMPILLY NAGAR(P P OFFICE)</t>
  </si>
  <si>
    <t>MANAPATTYPARAMB BUNKS</t>
  </si>
  <si>
    <t>COMMON EXPENSE</t>
  </si>
  <si>
    <t>HOUSING SCHEME  (C-11)</t>
  </si>
  <si>
    <t>HOUSING LOAN       (L-11)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</si>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</sst>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4" fillId="0" borderId="1" xfId="0" applyFont="1" applyBorder="1"/>
    <xf numFmtId="0" fontId="0" fillId="0" borderId="0" xfId="0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/>
    </xf>
    <xf numFmtId="0" fontId="7" fillId="0" borderId="1" xfId="0" applyFont="1" applyBorder="1"/>
    <xf numFmtId="0" fontId="4" fillId="0" borderId="1" xfId="0" applyFont="1" applyBorder="1" applyAlignment="1">
      <alignment horizontal="left" vertical="top"/>
    </xf>
    <xf numFmtId="0" fontId="7" fillId="0" borderId="2" xfId="0" applyFont="1" applyBorder="1" applyAlignment="1">
      <alignment horizontal="right"/>
    </xf>
    <xf numFmtId="0" fontId="4" fillId="0" borderId="1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7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10" fontId="6" fillId="0" borderId="1" xfId="1" applyNumberFormat="1" applyFont="1" applyBorder="1" applyAlignment="1"/>
    <xf numFmtId="9" fontId="6" fillId="0" borderId="1" xfId="1" applyFont="1" applyBorder="1" applyAlignment="1"/>
    <xf numFmtId="9" fontId="4" fillId="0" borderId="1" xfId="1" applyFont="1" applyBorder="1" applyAlignment="1">
      <alignment vertical="center"/>
    </xf>
    <xf numFmtId="9" fontId="3" fillId="0" borderId="1" xfId="1" applyFont="1" applyBorder="1" applyAlignment="1">
      <alignment vertical="center"/>
    </xf>
    <xf numFmtId="9" fontId="3" fillId="0" borderId="2" xfId="1" applyFont="1" applyBorder="1" applyAlignment="1">
      <alignment vertical="center"/>
    </xf>
    <xf numFmtId="0" fontId="0" fillId="0" borderId="0" xfId="0" applyAlignment="1"/>
    <xf numFmtId="10" fontId="0" fillId="0" borderId="1" xfId="0" applyNumberFormat="1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abSelected="1" topLeftCell="A37" workbookViewId="0">
      <selection activeCell="H75" sqref="H75"/>
    </sheetView>
  </sheetViews>
  <sheetFormatPr defaultRowHeight="15" x14ac:dyDescent="0.25"/>
  <cols>
    <col min="1" max="1" width="6.28515625" customWidth="1"/>
    <col min="2" max="2" width="24.7109375" style="3" customWidth="1"/>
    <col min="3" max="3" width="15.42578125" style="25" customWidth="1"/>
    <col min="4" max="4" width="12.7109375" style="25" customWidth="1"/>
    <col min="5" max="5" width="14.85546875" style="25" customWidth="1"/>
    <col min="6" max="6" width="13.85546875" style="25" customWidth="1"/>
    <col min="7" max="7" width="13.5703125" style="34" customWidth="1"/>
    <col min="8" max="8" width="19.85546875" style="25" customWidth="1"/>
  </cols>
  <sheetData>
    <row r="1" spans="1:8" ht="18.75" x14ac:dyDescent="0.3">
      <c r="A1" s="5" t="s">
        <v>0</v>
      </c>
      <c r="B1" s="5"/>
      <c r="C1" s="5"/>
      <c r="D1" s="5"/>
      <c r="E1" s="5"/>
      <c r="F1" s="5"/>
      <c r="G1" s="5"/>
      <c r="H1" s="5"/>
    </row>
    <row r="2" spans="1:8" ht="42.75" customHeight="1" x14ac:dyDescent="0.25">
      <c r="A2" s="6" t="s">
        <v>1</v>
      </c>
      <c r="B2" s="7" t="s">
        <v>2</v>
      </c>
      <c r="C2" s="18" t="s">
        <v>3</v>
      </c>
      <c r="D2" s="18" t="s">
        <v>4</v>
      </c>
      <c r="E2" s="18" t="s">
        <v>5</v>
      </c>
      <c r="F2" s="27" t="s">
        <v>6</v>
      </c>
      <c r="G2" s="28" t="s">
        <v>7</v>
      </c>
      <c r="H2" s="27" t="s">
        <v>8</v>
      </c>
    </row>
    <row r="3" spans="1:8" ht="15.75" x14ac:dyDescent="0.25">
      <c r="A3" s="2">
        <v>1</v>
      </c>
      <c r="B3" s="7" t="s">
        <v>9</v>
      </c>
      <c r="C3" s="19">
        <v>14299360</v>
      </c>
      <c r="D3" s="19">
        <v>2045505</v>
      </c>
      <c r="E3" s="19">
        <v>16344865</v>
      </c>
      <c r="F3" s="19">
        <v>1412603</v>
      </c>
      <c r="G3" s="29">
        <v>8.6424880229968248E-2</v>
      </c>
      <c r="H3" s="19">
        <v>14932262</v>
      </c>
    </row>
    <row r="4" spans="1:8" ht="15.75" x14ac:dyDescent="0.25">
      <c r="A4" s="2">
        <v>2</v>
      </c>
      <c r="B4" s="7" t="s">
        <v>10</v>
      </c>
      <c r="C4" s="19">
        <v>922934</v>
      </c>
      <c r="D4" s="19">
        <v>218144</v>
      </c>
      <c r="E4" s="19">
        <v>1141078</v>
      </c>
      <c r="F4" s="19">
        <v>242389</v>
      </c>
      <c r="G4" s="29">
        <v>0.21242106148747061</v>
      </c>
      <c r="H4" s="19">
        <v>898689</v>
      </c>
    </row>
    <row r="5" spans="1:8" ht="15.75" x14ac:dyDescent="0.25">
      <c r="A5" s="2">
        <v>3</v>
      </c>
      <c r="B5" s="7" t="s">
        <v>11</v>
      </c>
      <c r="C5" s="19">
        <v>1469972</v>
      </c>
      <c r="D5" s="19">
        <v>52823</v>
      </c>
      <c r="E5" s="19">
        <v>1522795</v>
      </c>
      <c r="F5" s="19">
        <v>45679</v>
      </c>
      <c r="G5" s="29">
        <v>2.9996815067031345E-2</v>
      </c>
      <c r="H5" s="19">
        <v>1477116</v>
      </c>
    </row>
    <row r="6" spans="1:8" ht="15.75" x14ac:dyDescent="0.25">
      <c r="A6" s="2">
        <v>4</v>
      </c>
      <c r="B6" s="7" t="s">
        <v>12</v>
      </c>
      <c r="C6" s="19">
        <v>9685675</v>
      </c>
      <c r="D6" s="19">
        <v>1046841</v>
      </c>
      <c r="E6" s="19">
        <v>10732516</v>
      </c>
      <c r="F6" s="19">
        <v>22203</v>
      </c>
      <c r="G6" s="29">
        <v>2.0687600186200515E-3</v>
      </c>
      <c r="H6" s="19">
        <v>10710313</v>
      </c>
    </row>
    <row r="7" spans="1:8" ht="15.75" x14ac:dyDescent="0.25">
      <c r="A7" s="2">
        <v>5</v>
      </c>
      <c r="B7" s="7" t="s">
        <v>13</v>
      </c>
      <c r="C7" s="19">
        <v>6228250</v>
      </c>
      <c r="D7" s="19">
        <v>82546</v>
      </c>
      <c r="E7" s="19">
        <v>6310796</v>
      </c>
      <c r="F7" s="19">
        <v>20528</v>
      </c>
      <c r="G7" s="29">
        <v>3.2528384691883558E-3</v>
      </c>
      <c r="H7" s="19">
        <v>6290268</v>
      </c>
    </row>
    <row r="8" spans="1:8" ht="15.75" x14ac:dyDescent="0.25">
      <c r="A8" s="2">
        <v>6</v>
      </c>
      <c r="B8" s="8" t="s">
        <v>14</v>
      </c>
      <c r="C8" s="19">
        <v>7782</v>
      </c>
      <c r="D8" s="19">
        <v>3724</v>
      </c>
      <c r="E8" s="19">
        <v>11506</v>
      </c>
      <c r="F8" s="19">
        <v>3604</v>
      </c>
      <c r="G8" s="29">
        <v>0.31322788110551014</v>
      </c>
      <c r="H8" s="19">
        <v>7902</v>
      </c>
    </row>
    <row r="9" spans="1:8" ht="15.75" x14ac:dyDescent="0.25">
      <c r="A9" s="2">
        <v>7</v>
      </c>
      <c r="B9" s="7" t="s">
        <v>15</v>
      </c>
      <c r="C9" s="19">
        <v>5177</v>
      </c>
      <c r="D9" s="19">
        <v>2116</v>
      </c>
      <c r="E9" s="19">
        <v>7293</v>
      </c>
      <c r="F9" s="19">
        <v>1798</v>
      </c>
      <c r="G9" s="29">
        <v>0.24653777594954066</v>
      </c>
      <c r="H9" s="19">
        <v>5495</v>
      </c>
    </row>
    <row r="10" spans="1:8" ht="15.75" x14ac:dyDescent="0.25">
      <c r="A10" s="2">
        <v>8</v>
      </c>
      <c r="B10" s="7" t="s">
        <v>16</v>
      </c>
      <c r="C10" s="19">
        <v>586881</v>
      </c>
      <c r="D10" s="19">
        <v>41240</v>
      </c>
      <c r="E10" s="19">
        <v>628121</v>
      </c>
      <c r="F10" s="19">
        <v>76717</v>
      </c>
      <c r="G10" s="29">
        <v>0.12213729520267591</v>
      </c>
      <c r="H10" s="19">
        <v>551404</v>
      </c>
    </row>
    <row r="11" spans="1:8" ht="15.75" x14ac:dyDescent="0.25">
      <c r="A11" s="2">
        <v>9</v>
      </c>
      <c r="B11" s="7" t="s">
        <v>17</v>
      </c>
      <c r="C11" s="19">
        <v>0</v>
      </c>
      <c r="D11" s="19">
        <v>9332</v>
      </c>
      <c r="E11" s="19">
        <v>9332</v>
      </c>
      <c r="F11" s="19">
        <v>9332</v>
      </c>
      <c r="G11" s="30">
        <v>1</v>
      </c>
      <c r="H11" s="19">
        <v>0</v>
      </c>
    </row>
    <row r="12" spans="1:8" ht="15.75" x14ac:dyDescent="0.25">
      <c r="A12" s="2">
        <v>10</v>
      </c>
      <c r="B12" s="7" t="s">
        <v>18</v>
      </c>
      <c r="C12" s="19">
        <v>776965</v>
      </c>
      <c r="D12" s="19">
        <v>94794</v>
      </c>
      <c r="E12" s="19">
        <v>871759</v>
      </c>
      <c r="F12" s="19">
        <v>247819</v>
      </c>
      <c r="G12" s="29">
        <v>0.28427466765470732</v>
      </c>
      <c r="H12" s="19">
        <v>623940</v>
      </c>
    </row>
    <row r="13" spans="1:8" ht="15.75" x14ac:dyDescent="0.25">
      <c r="A13" s="2">
        <v>11</v>
      </c>
      <c r="B13" s="7" t="s">
        <v>19</v>
      </c>
      <c r="C13" s="19">
        <v>877370</v>
      </c>
      <c r="D13" s="19">
        <v>133545</v>
      </c>
      <c r="E13" s="19">
        <v>1010915</v>
      </c>
      <c r="F13" s="19">
        <v>139264</v>
      </c>
      <c r="G13" s="29">
        <v>0.13776034582531668</v>
      </c>
      <c r="H13" s="19">
        <v>871651</v>
      </c>
    </row>
    <row r="14" spans="1:8" ht="15.75" x14ac:dyDescent="0.25">
      <c r="A14" s="2">
        <v>12</v>
      </c>
      <c r="B14" s="7" t="s">
        <v>20</v>
      </c>
      <c r="C14" s="19">
        <v>260298</v>
      </c>
      <c r="D14" s="19">
        <v>21660</v>
      </c>
      <c r="E14" s="19">
        <v>281958</v>
      </c>
      <c r="F14" s="19">
        <v>13895</v>
      </c>
      <c r="G14" s="29">
        <v>4.9280389277835707E-2</v>
      </c>
      <c r="H14" s="19">
        <v>268063</v>
      </c>
    </row>
    <row r="15" spans="1:8" ht="15.75" x14ac:dyDescent="0.25">
      <c r="A15" s="2">
        <v>13</v>
      </c>
      <c r="B15" s="7" t="s">
        <v>21</v>
      </c>
      <c r="C15" s="19">
        <v>1080675</v>
      </c>
      <c r="D15" s="19">
        <v>367766</v>
      </c>
      <c r="E15" s="19">
        <v>1448441</v>
      </c>
      <c r="F15" s="19">
        <v>600928</v>
      </c>
      <c r="G15" s="29">
        <v>0.41487917008701081</v>
      </c>
      <c r="H15" s="19">
        <v>847513</v>
      </c>
    </row>
    <row r="16" spans="1:8" ht="15.75" x14ac:dyDescent="0.25">
      <c r="A16" s="2">
        <v>14</v>
      </c>
      <c r="B16" s="7" t="s">
        <v>22</v>
      </c>
      <c r="C16" s="19">
        <v>199453</v>
      </c>
      <c r="D16" s="19">
        <v>81215</v>
      </c>
      <c r="E16" s="19">
        <v>280668</v>
      </c>
      <c r="F16" s="19">
        <v>62060</v>
      </c>
      <c r="G16" s="29">
        <v>0.22111533911952913</v>
      </c>
      <c r="H16" s="19">
        <v>218608</v>
      </c>
    </row>
    <row r="17" spans="1:8" ht="15.75" x14ac:dyDescent="0.25">
      <c r="A17" s="2">
        <v>15</v>
      </c>
      <c r="B17" s="7" t="s">
        <v>23</v>
      </c>
      <c r="C17" s="19">
        <v>56240</v>
      </c>
      <c r="D17" s="19">
        <v>258567</v>
      </c>
      <c r="E17" s="19">
        <v>314807</v>
      </c>
      <c r="F17" s="19">
        <v>62464</v>
      </c>
      <c r="G17" s="29">
        <v>0.19841998430784577</v>
      </c>
      <c r="H17" s="19">
        <v>252343</v>
      </c>
    </row>
    <row r="18" spans="1:8" ht="15.75" x14ac:dyDescent="0.25">
      <c r="A18" s="2">
        <v>16</v>
      </c>
      <c r="B18" s="7" t="s">
        <v>24</v>
      </c>
      <c r="C18" s="19">
        <v>157815</v>
      </c>
      <c r="D18" s="19">
        <v>45800</v>
      </c>
      <c r="E18" s="19">
        <v>203615</v>
      </c>
      <c r="F18" s="19">
        <v>108236</v>
      </c>
      <c r="G18" s="29">
        <v>0.53157183900989613</v>
      </c>
      <c r="H18" s="19">
        <v>95379</v>
      </c>
    </row>
    <row r="19" spans="1:8" ht="15.75" x14ac:dyDescent="0.25">
      <c r="A19" s="2">
        <v>17</v>
      </c>
      <c r="B19" s="9" t="s">
        <v>25</v>
      </c>
      <c r="C19" s="19">
        <v>46234</v>
      </c>
      <c r="D19" s="19">
        <v>67116</v>
      </c>
      <c r="E19" s="19">
        <v>113350</v>
      </c>
      <c r="F19" s="19">
        <v>60049</v>
      </c>
      <c r="G19" s="29">
        <v>0.52976621085134534</v>
      </c>
      <c r="H19" s="19">
        <v>53301</v>
      </c>
    </row>
    <row r="20" spans="1:8" ht="15.75" x14ac:dyDescent="0.25">
      <c r="A20" s="2">
        <v>18</v>
      </c>
      <c r="B20" s="9" t="s">
        <v>26</v>
      </c>
      <c r="C20" s="19">
        <v>97005</v>
      </c>
      <c r="D20" s="19">
        <v>30765</v>
      </c>
      <c r="E20" s="19">
        <v>127770</v>
      </c>
      <c r="F20" s="19">
        <v>12660</v>
      </c>
      <c r="G20" s="29">
        <v>9.9084292087344442E-2</v>
      </c>
      <c r="H20" s="19">
        <v>115110</v>
      </c>
    </row>
    <row r="21" spans="1:8" ht="15.75" x14ac:dyDescent="0.25">
      <c r="A21" s="2">
        <v>19</v>
      </c>
      <c r="B21" s="9" t="s">
        <v>27</v>
      </c>
      <c r="C21" s="19">
        <v>54293</v>
      </c>
      <c r="D21" s="19">
        <v>16935</v>
      </c>
      <c r="E21" s="19">
        <v>71228</v>
      </c>
      <c r="F21" s="19">
        <v>50260</v>
      </c>
      <c r="G21" s="29">
        <v>0.705621384848655</v>
      </c>
      <c r="H21" s="19">
        <v>20968</v>
      </c>
    </row>
    <row r="22" spans="1:8" ht="15.75" x14ac:dyDescent="0.25">
      <c r="A22" s="2">
        <v>20</v>
      </c>
      <c r="B22" s="9" t="s">
        <v>28</v>
      </c>
      <c r="C22" s="19">
        <v>16897</v>
      </c>
      <c r="D22" s="19">
        <v>16143</v>
      </c>
      <c r="E22" s="19">
        <v>33040</v>
      </c>
      <c r="F22" s="19">
        <v>0</v>
      </c>
      <c r="G22" s="29">
        <v>0</v>
      </c>
      <c r="H22" s="19">
        <v>33040</v>
      </c>
    </row>
    <row r="23" spans="1:8" ht="15.75" x14ac:dyDescent="0.25">
      <c r="A23" s="2">
        <v>21</v>
      </c>
      <c r="B23" s="9" t="s">
        <v>29</v>
      </c>
      <c r="C23" s="19">
        <v>5892</v>
      </c>
      <c r="D23" s="19">
        <v>16845</v>
      </c>
      <c r="E23" s="19">
        <v>22737</v>
      </c>
      <c r="F23" s="19">
        <v>14584</v>
      </c>
      <c r="G23" s="29">
        <v>0.64142147161015084</v>
      </c>
      <c r="H23" s="19">
        <v>8153</v>
      </c>
    </row>
    <row r="24" spans="1:8" ht="15.75" x14ac:dyDescent="0.25">
      <c r="A24" s="2">
        <v>22</v>
      </c>
      <c r="B24" s="9" t="s">
        <v>30</v>
      </c>
      <c r="C24" s="19">
        <v>12933</v>
      </c>
      <c r="D24" s="19">
        <v>5588</v>
      </c>
      <c r="E24" s="19">
        <v>18521</v>
      </c>
      <c r="F24" s="19">
        <v>827</v>
      </c>
      <c r="G24" s="29">
        <v>4.4652016629771613E-2</v>
      </c>
      <c r="H24" s="19">
        <v>17694</v>
      </c>
    </row>
    <row r="25" spans="1:8" ht="15.75" x14ac:dyDescent="0.25">
      <c r="A25" s="2">
        <v>23</v>
      </c>
      <c r="B25" s="9" t="s">
        <v>31</v>
      </c>
      <c r="C25" s="19">
        <v>6502</v>
      </c>
      <c r="D25" s="19">
        <v>5012</v>
      </c>
      <c r="E25" s="19">
        <v>11514</v>
      </c>
      <c r="F25" s="19">
        <v>3885</v>
      </c>
      <c r="G25" s="29">
        <v>0.33741532047941636</v>
      </c>
      <c r="H25" s="19">
        <v>7629</v>
      </c>
    </row>
    <row r="26" spans="1:8" ht="15.75" x14ac:dyDescent="0.25">
      <c r="A26" s="2">
        <v>24</v>
      </c>
      <c r="B26" s="9" t="s">
        <v>32</v>
      </c>
      <c r="C26" s="19">
        <v>20000</v>
      </c>
      <c r="D26" s="19">
        <v>5235</v>
      </c>
      <c r="E26" s="19">
        <v>25235</v>
      </c>
      <c r="F26" s="19">
        <v>24825</v>
      </c>
      <c r="G26" s="29">
        <v>0.98375272439072714</v>
      </c>
      <c r="H26" s="19">
        <v>410</v>
      </c>
    </row>
    <row r="27" spans="1:8" ht="15.75" x14ac:dyDescent="0.25">
      <c r="A27" s="2">
        <v>25</v>
      </c>
      <c r="B27" s="7" t="s">
        <v>33</v>
      </c>
      <c r="C27" s="19">
        <v>285225</v>
      </c>
      <c r="D27" s="19">
        <v>20111</v>
      </c>
      <c r="E27" s="20">
        <v>305336</v>
      </c>
      <c r="F27" s="19">
        <v>6010</v>
      </c>
      <c r="G27" s="29">
        <v>1.9683234207561507E-2</v>
      </c>
      <c r="H27" s="19">
        <v>299326</v>
      </c>
    </row>
    <row r="28" spans="1:8" ht="15.75" x14ac:dyDescent="0.25">
      <c r="A28" s="2">
        <v>26</v>
      </c>
      <c r="B28" s="7" t="s">
        <v>34</v>
      </c>
      <c r="C28" s="19">
        <v>3178497</v>
      </c>
      <c r="D28" s="19">
        <v>397472</v>
      </c>
      <c r="E28" s="20">
        <v>3575969</v>
      </c>
      <c r="F28" s="19">
        <v>406685</v>
      </c>
      <c r="G28" s="29">
        <v>0.11372721631535397</v>
      </c>
      <c r="H28" s="19">
        <v>3169284</v>
      </c>
    </row>
    <row r="29" spans="1:8" ht="15.75" x14ac:dyDescent="0.25">
      <c r="A29" s="2">
        <v>27</v>
      </c>
      <c r="B29" s="7" t="s">
        <v>35</v>
      </c>
      <c r="C29" s="19">
        <v>177641</v>
      </c>
      <c r="D29" s="19">
        <v>193812</v>
      </c>
      <c r="E29" s="20">
        <v>371453</v>
      </c>
      <c r="F29" s="19">
        <v>153256</v>
      </c>
      <c r="G29" s="29">
        <v>0.41258517228289987</v>
      </c>
      <c r="H29" s="19">
        <v>218197</v>
      </c>
    </row>
    <row r="30" spans="1:8" ht="15.75" x14ac:dyDescent="0.25">
      <c r="A30" s="2">
        <v>28</v>
      </c>
      <c r="B30" s="7" t="s">
        <v>36</v>
      </c>
      <c r="C30" s="26">
        <v>29411332</v>
      </c>
      <c r="D30" s="19">
        <v>0</v>
      </c>
      <c r="E30" s="20">
        <v>29411332</v>
      </c>
      <c r="F30" s="19">
        <v>0</v>
      </c>
      <c r="G30" s="29">
        <v>0</v>
      </c>
      <c r="H30" s="19">
        <v>29411332</v>
      </c>
    </row>
    <row r="31" spans="1:8" ht="15.75" x14ac:dyDescent="0.25">
      <c r="A31" s="2">
        <v>29</v>
      </c>
      <c r="B31" s="7" t="s">
        <v>37</v>
      </c>
      <c r="C31" s="19">
        <v>254027</v>
      </c>
      <c r="D31" s="19">
        <v>33636</v>
      </c>
      <c r="E31" s="20">
        <v>287663</v>
      </c>
      <c r="F31" s="19">
        <v>56198</v>
      </c>
      <c r="G31" s="29">
        <v>0.19536054341364723</v>
      </c>
      <c r="H31" s="19">
        <v>231465</v>
      </c>
    </row>
    <row r="32" spans="1:8" ht="15.75" x14ac:dyDescent="0.25">
      <c r="A32" s="2">
        <v>30</v>
      </c>
      <c r="B32" s="7" t="s">
        <v>38</v>
      </c>
      <c r="C32" s="19">
        <v>109718</v>
      </c>
      <c r="D32" s="19">
        <v>141106</v>
      </c>
      <c r="E32" s="20">
        <v>250824</v>
      </c>
      <c r="F32" s="19">
        <v>0</v>
      </c>
      <c r="G32" s="29">
        <v>0</v>
      </c>
      <c r="H32" s="19">
        <v>250824</v>
      </c>
    </row>
    <row r="33" spans="1:8" ht="15.75" x14ac:dyDescent="0.25">
      <c r="A33" s="2">
        <v>31</v>
      </c>
      <c r="B33" s="7" t="s">
        <v>39</v>
      </c>
      <c r="C33" s="19">
        <v>1382030</v>
      </c>
      <c r="D33" s="19">
        <v>207342</v>
      </c>
      <c r="E33" s="20">
        <v>1589372</v>
      </c>
      <c r="F33" s="19">
        <v>0</v>
      </c>
      <c r="G33" s="29">
        <v>0</v>
      </c>
      <c r="H33" s="19">
        <v>1589372</v>
      </c>
    </row>
    <row r="34" spans="1:8" ht="15.75" x14ac:dyDescent="0.25">
      <c r="A34" s="2">
        <v>32</v>
      </c>
      <c r="B34" s="7" t="s">
        <v>40</v>
      </c>
      <c r="C34" s="19">
        <v>48939</v>
      </c>
      <c r="D34" s="19">
        <v>0</v>
      </c>
      <c r="E34" s="20">
        <v>48939</v>
      </c>
      <c r="F34" s="19">
        <v>0</v>
      </c>
      <c r="G34" s="29">
        <v>0</v>
      </c>
      <c r="H34" s="19">
        <v>48939</v>
      </c>
    </row>
    <row r="35" spans="1:8" ht="15.75" x14ac:dyDescent="0.25">
      <c r="A35" s="2">
        <v>33</v>
      </c>
      <c r="B35" s="9" t="s">
        <v>41</v>
      </c>
      <c r="C35" s="19">
        <v>185863</v>
      </c>
      <c r="D35" s="19">
        <v>0</v>
      </c>
      <c r="E35" s="20">
        <v>185863</v>
      </c>
      <c r="F35" s="19">
        <v>0</v>
      </c>
      <c r="G35" s="29">
        <v>0</v>
      </c>
      <c r="H35" s="19">
        <v>185863</v>
      </c>
    </row>
    <row r="36" spans="1:8" ht="15.75" x14ac:dyDescent="0.25">
      <c r="A36" s="2">
        <v>34</v>
      </c>
      <c r="B36" s="9" t="s">
        <v>42</v>
      </c>
      <c r="C36" s="19">
        <v>481074</v>
      </c>
      <c r="D36" s="19">
        <v>0</v>
      </c>
      <c r="E36" s="20">
        <v>481074</v>
      </c>
      <c r="F36" s="19">
        <v>0</v>
      </c>
      <c r="G36" s="29">
        <v>0</v>
      </c>
      <c r="H36" s="19">
        <v>481074</v>
      </c>
    </row>
    <row r="37" spans="1:8" ht="15.75" x14ac:dyDescent="0.25">
      <c r="A37" s="2">
        <v>35</v>
      </c>
      <c r="B37" s="9" t="s">
        <v>43</v>
      </c>
      <c r="C37" s="19">
        <v>547854</v>
      </c>
      <c r="D37" s="19">
        <v>0</v>
      </c>
      <c r="E37" s="20">
        <v>547854</v>
      </c>
      <c r="F37" s="19">
        <v>0</v>
      </c>
      <c r="G37" s="29">
        <v>0</v>
      </c>
      <c r="H37" s="19">
        <v>547854</v>
      </c>
    </row>
    <row r="38" spans="1:8" ht="15.75" x14ac:dyDescent="0.25">
      <c r="A38" s="2">
        <v>36</v>
      </c>
      <c r="B38" s="9" t="s">
        <v>44</v>
      </c>
      <c r="C38" s="19">
        <v>262989</v>
      </c>
      <c r="D38" s="19">
        <v>0</v>
      </c>
      <c r="E38" s="20">
        <v>262989</v>
      </c>
      <c r="F38" s="19">
        <v>0</v>
      </c>
      <c r="G38" s="29">
        <v>0</v>
      </c>
      <c r="H38" s="19">
        <v>262989</v>
      </c>
    </row>
    <row r="39" spans="1:8" ht="15.75" x14ac:dyDescent="0.25">
      <c r="A39" s="2">
        <v>37</v>
      </c>
      <c r="B39" s="9" t="s">
        <v>45</v>
      </c>
      <c r="C39" s="19">
        <v>383774</v>
      </c>
      <c r="D39" s="19">
        <v>0</v>
      </c>
      <c r="E39" s="20">
        <v>383774</v>
      </c>
      <c r="F39" s="19">
        <v>0</v>
      </c>
      <c r="G39" s="29">
        <v>0</v>
      </c>
      <c r="H39" s="19">
        <v>383774</v>
      </c>
    </row>
    <row r="40" spans="1:8" ht="15.75" x14ac:dyDescent="0.25">
      <c r="A40" s="2">
        <v>38</v>
      </c>
      <c r="B40" s="9" t="s">
        <v>46</v>
      </c>
      <c r="C40" s="19">
        <v>803987</v>
      </c>
      <c r="D40" s="19">
        <v>0</v>
      </c>
      <c r="E40" s="20">
        <v>803987</v>
      </c>
      <c r="F40" s="19">
        <v>0</v>
      </c>
      <c r="G40" s="29">
        <v>0</v>
      </c>
      <c r="H40" s="19">
        <v>803987</v>
      </c>
    </row>
    <row r="41" spans="1:8" ht="15.75" x14ac:dyDescent="0.25">
      <c r="A41" s="2">
        <v>39</v>
      </c>
      <c r="B41" s="9" t="s">
        <v>47</v>
      </c>
      <c r="C41" s="19">
        <v>55897</v>
      </c>
      <c r="D41" s="19">
        <v>0</v>
      </c>
      <c r="E41" s="20">
        <v>55897</v>
      </c>
      <c r="F41" s="19">
        <v>0</v>
      </c>
      <c r="G41" s="29">
        <v>0</v>
      </c>
      <c r="H41" s="19">
        <v>55897</v>
      </c>
    </row>
    <row r="42" spans="1:8" x14ac:dyDescent="0.25">
      <c r="A42" s="10">
        <v>40</v>
      </c>
      <c r="B42" s="11" t="s">
        <v>48</v>
      </c>
      <c r="C42" s="21">
        <v>3710038</v>
      </c>
      <c r="D42" s="21">
        <f>120522+964151+46694+24001</f>
        <v>1155368</v>
      </c>
      <c r="E42" s="21">
        <f>C42+D42</f>
        <v>4865406</v>
      </c>
      <c r="F42" s="21">
        <f>70927+1207028+6819+82377</f>
        <v>1367151</v>
      </c>
      <c r="G42" s="31">
        <f>F42/E42</f>
        <v>0.28099422740877122</v>
      </c>
      <c r="H42" s="21">
        <f>E42-F42</f>
        <v>3498255</v>
      </c>
    </row>
    <row r="43" spans="1:8" ht="0.75" customHeight="1" x14ac:dyDescent="0.25">
      <c r="A43" s="10"/>
      <c r="B43" s="11"/>
      <c r="C43" s="21"/>
      <c r="D43" s="21"/>
      <c r="E43" s="21"/>
      <c r="F43" s="21"/>
      <c r="G43" s="31"/>
      <c r="H43" s="21"/>
    </row>
    <row r="44" spans="1:8" hidden="1" x14ac:dyDescent="0.25">
      <c r="A44" s="10"/>
      <c r="B44" s="11"/>
      <c r="C44" s="21"/>
      <c r="D44" s="21"/>
      <c r="E44" s="21"/>
      <c r="F44" s="21"/>
      <c r="G44" s="31"/>
      <c r="H44" s="21"/>
    </row>
    <row r="45" spans="1:8" x14ac:dyDescent="0.25">
      <c r="A45" s="10">
        <v>41</v>
      </c>
      <c r="B45" s="11" t="s">
        <v>49</v>
      </c>
      <c r="C45" s="21">
        <v>5959612</v>
      </c>
      <c r="D45" s="21">
        <v>549390</v>
      </c>
      <c r="E45" s="21">
        <f t="shared" ref="E45" si="0">C45+D45</f>
        <v>6509002</v>
      </c>
      <c r="F45" s="21">
        <v>398284</v>
      </c>
      <c r="G45" s="31">
        <f t="shared" ref="G45" si="1">F45/E45</f>
        <v>6.1189718485260877E-2</v>
      </c>
      <c r="H45" s="21">
        <f>E45-F45</f>
        <v>6110718</v>
      </c>
    </row>
    <row r="46" spans="1:8" ht="0.75" customHeight="1" x14ac:dyDescent="0.25">
      <c r="A46" s="10">
        <v>41</v>
      </c>
      <c r="B46" s="11"/>
      <c r="C46" s="21"/>
      <c r="D46" s="21"/>
      <c r="E46" s="21"/>
      <c r="F46" s="21"/>
      <c r="G46" s="31"/>
      <c r="H46" s="21"/>
    </row>
    <row r="47" spans="1:8" hidden="1" x14ac:dyDescent="0.25">
      <c r="A47" s="10"/>
      <c r="B47" s="11"/>
      <c r="C47" s="21"/>
      <c r="D47" s="21"/>
      <c r="E47" s="21"/>
      <c r="F47" s="21"/>
      <c r="G47" s="31"/>
      <c r="H47" s="21"/>
    </row>
    <row r="48" spans="1:8" x14ac:dyDescent="0.25">
      <c r="A48" s="10">
        <v>42</v>
      </c>
      <c r="B48" s="11" t="s">
        <v>50</v>
      </c>
      <c r="C48" s="21">
        <v>275259</v>
      </c>
      <c r="D48" s="21">
        <v>15536</v>
      </c>
      <c r="E48" s="21">
        <f t="shared" ref="E48" si="2">C48+D48</f>
        <v>290795</v>
      </c>
      <c r="F48" s="21">
        <v>9136</v>
      </c>
      <c r="G48" s="31">
        <f t="shared" ref="G48" si="3">F48/E48</f>
        <v>3.1417321480768236E-2</v>
      </c>
      <c r="H48" s="21">
        <f t="shared" ref="H48" si="4">E48-F48</f>
        <v>281659</v>
      </c>
    </row>
    <row r="49" spans="1:8" ht="4.5" hidden="1" customHeight="1" x14ac:dyDescent="0.25">
      <c r="A49" s="10"/>
      <c r="B49" s="11"/>
      <c r="C49" s="21"/>
      <c r="D49" s="21"/>
      <c r="E49" s="21"/>
      <c r="F49" s="21"/>
      <c r="G49" s="31"/>
      <c r="H49" s="21"/>
    </row>
    <row r="50" spans="1:8" hidden="1" x14ac:dyDescent="0.25">
      <c r="A50" s="10"/>
      <c r="B50" s="11"/>
      <c r="C50" s="21"/>
      <c r="D50" s="21"/>
      <c r="E50" s="21"/>
      <c r="F50" s="21"/>
      <c r="G50" s="31"/>
      <c r="H50" s="21"/>
    </row>
    <row r="51" spans="1:8" ht="19.5" customHeight="1" x14ac:dyDescent="0.25">
      <c r="A51" s="10">
        <v>43</v>
      </c>
      <c r="B51" s="11" t="s">
        <v>51</v>
      </c>
      <c r="C51" s="21">
        <v>447482</v>
      </c>
      <c r="D51" s="21">
        <v>33246</v>
      </c>
      <c r="E51" s="21">
        <f t="shared" ref="E51" si="5">C51+D51</f>
        <v>480728</v>
      </c>
      <c r="F51" s="21">
        <v>2496</v>
      </c>
      <c r="G51" s="31">
        <f t="shared" ref="G51" si="6">F51/E51</f>
        <v>5.1921252766637263E-3</v>
      </c>
      <c r="H51" s="21">
        <f t="shared" ref="H51" si="7">E51-F51</f>
        <v>478232</v>
      </c>
    </row>
    <row r="52" spans="1:8" ht="3.75" hidden="1" customHeight="1" x14ac:dyDescent="0.25">
      <c r="A52" s="10"/>
      <c r="B52" s="11"/>
      <c r="C52" s="21"/>
      <c r="D52" s="21"/>
      <c r="E52" s="21"/>
      <c r="F52" s="21"/>
      <c r="G52" s="31"/>
      <c r="H52" s="21"/>
    </row>
    <row r="53" spans="1:8" hidden="1" x14ac:dyDescent="0.25">
      <c r="A53" s="10"/>
      <c r="B53" s="11"/>
      <c r="C53" s="21"/>
      <c r="D53" s="21"/>
      <c r="E53" s="21"/>
      <c r="F53" s="21"/>
      <c r="G53" s="31"/>
      <c r="H53" s="21"/>
    </row>
    <row r="54" spans="1:8" x14ac:dyDescent="0.25">
      <c r="A54" s="10">
        <v>44</v>
      </c>
      <c r="B54" s="11" t="s">
        <v>52</v>
      </c>
      <c r="C54" s="21">
        <v>267097</v>
      </c>
      <c r="D54" s="21">
        <v>56796</v>
      </c>
      <c r="E54" s="21">
        <f t="shared" ref="E54" si="8">C54+D54</f>
        <v>323893</v>
      </c>
      <c r="F54" s="21">
        <v>55055</v>
      </c>
      <c r="G54" s="31">
        <f t="shared" ref="G54" si="9">F54/E54</f>
        <v>0.16997897453788752</v>
      </c>
      <c r="H54" s="21">
        <f t="shared" ref="H54" si="10">E54-F54</f>
        <v>268838</v>
      </c>
    </row>
    <row r="55" spans="1:8" ht="3" hidden="1" customHeight="1" x14ac:dyDescent="0.25">
      <c r="A55" s="10"/>
      <c r="B55" s="11"/>
      <c r="C55" s="21"/>
      <c r="D55" s="21"/>
      <c r="E55" s="21"/>
      <c r="F55" s="21"/>
      <c r="G55" s="31"/>
      <c r="H55" s="21"/>
    </row>
    <row r="56" spans="1:8" hidden="1" x14ac:dyDescent="0.25">
      <c r="A56" s="10"/>
      <c r="B56" s="11"/>
      <c r="C56" s="21"/>
      <c r="D56" s="21"/>
      <c r="E56" s="21"/>
      <c r="F56" s="21"/>
      <c r="G56" s="31"/>
      <c r="H56" s="21"/>
    </row>
    <row r="57" spans="1:8" x14ac:dyDescent="0.25">
      <c r="A57" s="10">
        <v>45</v>
      </c>
      <c r="B57" s="11" t="s">
        <v>53</v>
      </c>
      <c r="C57" s="21">
        <v>1399951</v>
      </c>
      <c r="D57" s="21">
        <v>106499</v>
      </c>
      <c r="E57" s="21">
        <f t="shared" ref="E57" si="11">C57+D57</f>
        <v>1506450</v>
      </c>
      <c r="F57" s="21">
        <v>108811</v>
      </c>
      <c r="G57" s="31">
        <f t="shared" ref="G57:G66" si="12">F57/E57</f>
        <v>7.2230077334129908E-2</v>
      </c>
      <c r="H57" s="21">
        <f t="shared" ref="H57" si="13">E57-F57</f>
        <v>1397639</v>
      </c>
    </row>
    <row r="58" spans="1:8" ht="1.5" hidden="1" customHeight="1" x14ac:dyDescent="0.25">
      <c r="A58" s="10"/>
      <c r="B58" s="11"/>
      <c r="C58" s="21"/>
      <c r="D58" s="21"/>
      <c r="E58" s="21"/>
      <c r="F58" s="21"/>
      <c r="G58" s="31"/>
      <c r="H58" s="21"/>
    </row>
    <row r="59" spans="1:8" ht="3" hidden="1" customHeight="1" x14ac:dyDescent="0.25">
      <c r="A59" s="10"/>
      <c r="B59" s="11"/>
      <c r="C59" s="21"/>
      <c r="D59" s="21"/>
      <c r="E59" s="21"/>
      <c r="F59" s="21"/>
      <c r="G59" s="31"/>
      <c r="H59" s="21"/>
    </row>
    <row r="60" spans="1:8" x14ac:dyDescent="0.25">
      <c r="A60" s="12">
        <v>46</v>
      </c>
      <c r="B60" s="13" t="s">
        <v>54</v>
      </c>
      <c r="C60" s="21">
        <v>430980</v>
      </c>
      <c r="D60" s="21">
        <f>12390+30753</f>
        <v>43143</v>
      </c>
      <c r="E60" s="21">
        <f t="shared" ref="E60" si="14">C60+D60</f>
        <v>474123</v>
      </c>
      <c r="F60" s="21">
        <f>3817+18887</f>
        <v>22704</v>
      </c>
      <c r="G60" s="31">
        <f t="shared" si="12"/>
        <v>4.7886307983371401E-2</v>
      </c>
      <c r="H60" s="21">
        <f t="shared" ref="H60" si="15">E60-F60</f>
        <v>451419</v>
      </c>
    </row>
    <row r="61" spans="1:8" x14ac:dyDescent="0.25">
      <c r="A61" s="14"/>
      <c r="B61" s="13"/>
      <c r="C61" s="21"/>
      <c r="D61" s="21"/>
      <c r="E61" s="21"/>
      <c r="F61" s="21"/>
      <c r="G61" s="31"/>
      <c r="H61" s="21"/>
    </row>
    <row r="62" spans="1:8" x14ac:dyDescent="0.25">
      <c r="A62" s="15"/>
      <c r="B62" s="13"/>
      <c r="C62" s="21"/>
      <c r="D62" s="21"/>
      <c r="E62" s="21"/>
      <c r="F62" s="21"/>
      <c r="G62" s="31"/>
      <c r="H62" s="21"/>
    </row>
    <row r="63" spans="1:8" ht="14.25" customHeight="1" x14ac:dyDescent="0.25">
      <c r="A63" s="10">
        <v>47</v>
      </c>
      <c r="B63" s="11" t="s">
        <v>55</v>
      </c>
      <c r="C63" s="21">
        <v>42642</v>
      </c>
      <c r="D63" s="21">
        <v>1872</v>
      </c>
      <c r="E63" s="21">
        <f t="shared" ref="E63" si="16">C63+D63</f>
        <v>44514</v>
      </c>
      <c r="F63" s="21">
        <v>1678</v>
      </c>
      <c r="G63" s="31">
        <f t="shared" si="12"/>
        <v>3.7696005750999684E-2</v>
      </c>
      <c r="H63" s="21">
        <f t="shared" ref="H63" si="17">E63-F63</f>
        <v>42836</v>
      </c>
    </row>
    <row r="64" spans="1:8" ht="5.25" hidden="1" customHeight="1" x14ac:dyDescent="0.25">
      <c r="A64" s="10"/>
      <c r="B64" s="11"/>
      <c r="C64" s="21"/>
      <c r="D64" s="21"/>
      <c r="E64" s="21"/>
      <c r="F64" s="21"/>
      <c r="G64" s="31"/>
      <c r="H64" s="21"/>
    </row>
    <row r="65" spans="1:8" hidden="1" x14ac:dyDescent="0.25">
      <c r="A65" s="10"/>
      <c r="B65" s="11"/>
      <c r="C65" s="21"/>
      <c r="D65" s="21"/>
      <c r="E65" s="21"/>
      <c r="F65" s="21"/>
      <c r="G65" s="31"/>
      <c r="H65" s="21"/>
    </row>
    <row r="66" spans="1:8" x14ac:dyDescent="0.25">
      <c r="A66" s="10">
        <v>48</v>
      </c>
      <c r="B66" s="11" t="s">
        <v>56</v>
      </c>
      <c r="C66" s="21">
        <v>298085</v>
      </c>
      <c r="D66" s="21">
        <f>203022+3470</f>
        <v>206492</v>
      </c>
      <c r="E66" s="21">
        <f t="shared" ref="E66" si="18">C66+D66</f>
        <v>504577</v>
      </c>
      <c r="F66" s="21">
        <f>207521+998+4522</f>
        <v>213041</v>
      </c>
      <c r="G66" s="31">
        <f t="shared" si="12"/>
        <v>0.4222170253499466</v>
      </c>
      <c r="H66" s="21">
        <f t="shared" ref="H66" si="19">E66-F66</f>
        <v>291536</v>
      </c>
    </row>
    <row r="67" spans="1:8" ht="0.75" customHeight="1" x14ac:dyDescent="0.25">
      <c r="A67" s="10"/>
      <c r="B67" s="11"/>
      <c r="C67" s="21"/>
      <c r="D67" s="21"/>
      <c r="E67" s="21"/>
      <c r="F67" s="21"/>
      <c r="G67" s="31"/>
      <c r="H67" s="21"/>
    </row>
    <row r="68" spans="1:8" hidden="1" x14ac:dyDescent="0.25">
      <c r="A68" s="10"/>
      <c r="B68" s="11"/>
      <c r="C68" s="21"/>
      <c r="D68" s="21"/>
      <c r="E68" s="21"/>
      <c r="F68" s="21"/>
      <c r="G68" s="31"/>
      <c r="H68" s="21"/>
    </row>
    <row r="69" spans="1:8" x14ac:dyDescent="0.25">
      <c r="A69">
        <v>49</v>
      </c>
      <c r="B69" s="4" t="s">
        <v>57</v>
      </c>
      <c r="C69" s="22">
        <v>2322816</v>
      </c>
      <c r="D69" s="22">
        <v>212242</v>
      </c>
      <c r="E69" s="22">
        <f>C69+D69</f>
        <v>2535058</v>
      </c>
      <c r="F69" s="22">
        <v>82432</v>
      </c>
      <c r="G69" s="32">
        <f>F69/E69</f>
        <v>3.2516810266273989E-2</v>
      </c>
      <c r="H69" s="22">
        <f>E69-F69</f>
        <v>2452626</v>
      </c>
    </row>
    <row r="70" spans="1:8" ht="1.5" customHeight="1" x14ac:dyDescent="0.25">
      <c r="A70">
        <v>49</v>
      </c>
      <c r="B70" s="4"/>
      <c r="C70" s="22"/>
      <c r="D70" s="22"/>
      <c r="E70" s="22"/>
      <c r="F70" s="22"/>
      <c r="G70" s="32"/>
      <c r="H70" s="22"/>
    </row>
    <row r="71" spans="1:8" hidden="1" x14ac:dyDescent="0.25">
      <c r="B71" s="16"/>
      <c r="C71" s="23"/>
      <c r="D71" s="23"/>
      <c r="E71" s="23"/>
      <c r="F71" s="23"/>
      <c r="G71" s="33"/>
      <c r="H71" s="23"/>
    </row>
    <row r="72" spans="1:8" x14ac:dyDescent="0.25">
      <c r="A72" s="1">
        <v>50</v>
      </c>
      <c r="B72" s="4" t="s">
        <v>58</v>
      </c>
      <c r="C72" s="22">
        <v>9167800</v>
      </c>
      <c r="D72" s="22">
        <v>817871</v>
      </c>
      <c r="E72" s="22">
        <f>C72+D72</f>
        <v>9985671</v>
      </c>
      <c r="F72" s="22">
        <v>47687</v>
      </c>
      <c r="G72" s="32">
        <f t="shared" ref="G72" si="20">F72/E72</f>
        <v>4.775542875386141E-3</v>
      </c>
      <c r="H72" s="22">
        <f t="shared" ref="H72" si="21">E72-F72</f>
        <v>9937984</v>
      </c>
    </row>
    <row r="73" spans="1:8" hidden="1" x14ac:dyDescent="0.25">
      <c r="A73" s="1"/>
      <c r="B73" s="4"/>
      <c r="C73" s="22"/>
      <c r="D73" s="22"/>
      <c r="E73" s="22"/>
      <c r="F73" s="22"/>
      <c r="G73" s="32"/>
      <c r="H73" s="22"/>
    </row>
    <row r="74" spans="1:8" hidden="1" x14ac:dyDescent="0.25">
      <c r="A74" s="1"/>
      <c r="B74" s="4"/>
      <c r="C74" s="22"/>
      <c r="D74" s="22"/>
      <c r="E74" s="22"/>
      <c r="F74" s="22"/>
      <c r="G74" s="32"/>
      <c r="H74" s="22"/>
    </row>
    <row r="75" spans="1:8" x14ac:dyDescent="0.25">
      <c r="A75" s="1"/>
      <c r="B75" s="17" t="s">
        <v>59</v>
      </c>
      <c r="C75" s="24">
        <f>SUM(C3:C72)</f>
        <v>98765212</v>
      </c>
      <c r="D75" s="24">
        <f>SUM(D3:D72)</f>
        <v>8861191</v>
      </c>
      <c r="E75" s="24">
        <f>SUM(E3:E71)</f>
        <v>97640732</v>
      </c>
      <c r="F75" s="24">
        <f>SUM(F3:F72)</f>
        <v>6167233</v>
      </c>
      <c r="G75" s="35">
        <v>6.3100000000000003E-2</v>
      </c>
      <c r="H75" s="24">
        <f>SUM(H3:H72)</f>
        <v>101459170</v>
      </c>
    </row>
  </sheetData>
  <mergeCells count="79">
    <mergeCell ref="F69:F71"/>
    <mergeCell ref="G69:G71"/>
    <mergeCell ref="H69:H71"/>
    <mergeCell ref="B72:B74"/>
    <mergeCell ref="C72:C74"/>
    <mergeCell ref="D72:D74"/>
    <mergeCell ref="E72:E74"/>
    <mergeCell ref="F72:F74"/>
    <mergeCell ref="G72:G74"/>
    <mergeCell ref="H72:H74"/>
    <mergeCell ref="A60:A62"/>
    <mergeCell ref="B69:B71"/>
    <mergeCell ref="C69:C71"/>
    <mergeCell ref="D69:D71"/>
    <mergeCell ref="E69:E71"/>
    <mergeCell ref="G63:G65"/>
    <mergeCell ref="H63:H65"/>
    <mergeCell ref="B66:B68"/>
    <mergeCell ref="C66:C68"/>
    <mergeCell ref="D66:D68"/>
    <mergeCell ref="E66:E68"/>
    <mergeCell ref="F66:F68"/>
    <mergeCell ref="G66:G68"/>
    <mergeCell ref="H66:H68"/>
    <mergeCell ref="B63:B65"/>
    <mergeCell ref="C63:C65"/>
    <mergeCell ref="D63:D65"/>
    <mergeCell ref="E63:E65"/>
    <mergeCell ref="F63:F65"/>
    <mergeCell ref="G57:G59"/>
    <mergeCell ref="H57:H59"/>
    <mergeCell ref="B60:B62"/>
    <mergeCell ref="C60:C62"/>
    <mergeCell ref="D60:D62"/>
    <mergeCell ref="E60:E62"/>
    <mergeCell ref="F60:F62"/>
    <mergeCell ref="G60:G62"/>
    <mergeCell ref="H60:H62"/>
    <mergeCell ref="B57:B59"/>
    <mergeCell ref="C57:C59"/>
    <mergeCell ref="D57:D59"/>
    <mergeCell ref="E57:E59"/>
    <mergeCell ref="F57:F59"/>
    <mergeCell ref="G51:G53"/>
    <mergeCell ref="H51:H53"/>
    <mergeCell ref="B54:B56"/>
    <mergeCell ref="C54:C56"/>
    <mergeCell ref="D54:D56"/>
    <mergeCell ref="E54:E56"/>
    <mergeCell ref="F54:F56"/>
    <mergeCell ref="G54:G56"/>
    <mergeCell ref="H54:H56"/>
    <mergeCell ref="B51:B53"/>
    <mergeCell ref="C51:C53"/>
    <mergeCell ref="D51:D53"/>
    <mergeCell ref="E51:E53"/>
    <mergeCell ref="F51:F53"/>
    <mergeCell ref="G45:G47"/>
    <mergeCell ref="H45:H47"/>
    <mergeCell ref="B48:B50"/>
    <mergeCell ref="C48:C50"/>
    <mergeCell ref="D48:D50"/>
    <mergeCell ref="E48:E50"/>
    <mergeCell ref="F48:F50"/>
    <mergeCell ref="G48:G50"/>
    <mergeCell ref="H48:H50"/>
    <mergeCell ref="B45:B47"/>
    <mergeCell ref="C45:C47"/>
    <mergeCell ref="D45:D47"/>
    <mergeCell ref="E45:E47"/>
    <mergeCell ref="F45:F47"/>
    <mergeCell ref="A1:H1"/>
    <mergeCell ref="B42:B44"/>
    <mergeCell ref="C42:C44"/>
    <mergeCell ref="D42:D44"/>
    <mergeCell ref="E42:E44"/>
    <mergeCell ref="F42:F44"/>
    <mergeCell ref="G42:G44"/>
    <mergeCell ref="H42:H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2017-01-06T09:46:07Z</dcterms:modified>
</cp:coreProperties>
</file>