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LL\Documents\"/>
    </mc:Choice>
  </mc:AlternateContent>
  <bookViews>
    <workbookView xWindow="0" yWindow="0" windowWidth="20490" windowHeight="7905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H76" i="2" l="1"/>
  <c r="F76" i="2"/>
  <c r="E76" i="2"/>
  <c r="D76" i="2"/>
  <c r="C76" i="2"/>
  <c r="G73" i="2"/>
  <c r="E73" i="2"/>
  <c r="H73" i="2" s="1"/>
  <c r="E70" i="2"/>
  <c r="G70" i="2" s="1"/>
  <c r="F67" i="2"/>
  <c r="E67" i="2"/>
  <c r="H67" i="2" s="1"/>
  <c r="D67" i="2"/>
  <c r="E64" i="2"/>
  <c r="G64" i="2" s="1"/>
  <c r="F61" i="2"/>
  <c r="E61" i="2"/>
  <c r="H61" i="2" s="1"/>
  <c r="D61" i="2"/>
  <c r="E58" i="2"/>
  <c r="G58" i="2" s="1"/>
  <c r="G55" i="2"/>
  <c r="E55" i="2"/>
  <c r="H55" i="2" s="1"/>
  <c r="E52" i="2"/>
  <c r="G52" i="2" s="1"/>
  <c r="G49" i="2"/>
  <c r="E49" i="2"/>
  <c r="H49" i="2" s="1"/>
  <c r="E46" i="2"/>
  <c r="G46" i="2" s="1"/>
  <c r="F43" i="2"/>
  <c r="E43" i="2"/>
  <c r="H43" i="2" s="1"/>
  <c r="D43" i="2"/>
  <c r="H70" i="2" l="1"/>
  <c r="G43" i="2"/>
  <c r="H46" i="2"/>
  <c r="H52" i="2"/>
  <c r="H58" i="2"/>
  <c r="G61" i="2"/>
  <c r="H64" i="2"/>
  <c r="G67" i="2"/>
  <c r="E26" i="2" l="1"/>
  <c r="H26" i="2" s="1"/>
  <c r="E13" i="2"/>
  <c r="H13" i="2" s="1"/>
  <c r="G42" i="2"/>
  <c r="E42" i="2"/>
  <c r="H42" i="2" s="1"/>
  <c r="G41" i="2"/>
  <c r="E41" i="2"/>
  <c r="H41" i="2" s="1"/>
  <c r="G26" i="2" l="1"/>
  <c r="G13" i="2"/>
  <c r="E5" i="2"/>
  <c r="E40" i="2"/>
  <c r="G40" i="2" s="1"/>
  <c r="E39" i="2"/>
  <c r="H39" i="2" s="1"/>
  <c r="E38" i="2"/>
  <c r="G38" i="2" s="1"/>
  <c r="E37" i="2"/>
  <c r="H37" i="2" s="1"/>
  <c r="E36" i="2"/>
  <c r="G36" i="2" s="1"/>
  <c r="E35" i="2"/>
  <c r="H35" i="2" s="1"/>
  <c r="E34" i="2"/>
  <c r="E32" i="2"/>
  <c r="G32" i="2" s="1"/>
  <c r="G34" i="2" l="1"/>
  <c r="H34" i="2"/>
  <c r="G39" i="2"/>
  <c r="H32" i="2"/>
  <c r="G35" i="2"/>
  <c r="G37" i="2"/>
  <c r="H38" i="2"/>
  <c r="H36" i="2"/>
  <c r="H40" i="2"/>
  <c r="E4" i="2" l="1"/>
  <c r="H4" i="2" s="1"/>
  <c r="H5" i="2"/>
  <c r="E6" i="2"/>
  <c r="E7" i="2"/>
  <c r="E8" i="2"/>
  <c r="E9" i="2"/>
  <c r="E10" i="2"/>
  <c r="E11" i="2"/>
  <c r="E12" i="2"/>
  <c r="E14" i="2"/>
  <c r="E15" i="2"/>
  <c r="E16" i="2"/>
  <c r="E3" i="2"/>
  <c r="G3" i="2" s="1"/>
  <c r="E18" i="2"/>
  <c r="E19" i="2"/>
  <c r="G19" i="2" s="1"/>
  <c r="E20" i="2"/>
  <c r="E21" i="2"/>
  <c r="E22" i="2"/>
  <c r="E23" i="2"/>
  <c r="E24" i="2"/>
  <c r="E25" i="2"/>
  <c r="E27" i="2"/>
  <c r="E28" i="2"/>
  <c r="G28" i="2" s="1"/>
  <c r="E17" i="2"/>
  <c r="E30" i="2"/>
  <c r="H30" i="2" s="1"/>
  <c r="E31" i="2"/>
  <c r="H31" i="2" s="1"/>
  <c r="E33" i="2"/>
  <c r="H33" i="2" s="1"/>
  <c r="E29" i="2"/>
  <c r="H29" i="2" s="1"/>
  <c r="H3" i="2" l="1"/>
  <c r="G29" i="2"/>
  <c r="G4" i="2"/>
  <c r="G30" i="2"/>
  <c r="G33" i="2"/>
  <c r="G31" i="2"/>
  <c r="G5" i="2"/>
  <c r="G6" i="2"/>
  <c r="G7" i="2"/>
  <c r="G8" i="2"/>
  <c r="G9" i="2"/>
  <c r="G10" i="2"/>
  <c r="G11" i="2"/>
  <c r="G12" i="2"/>
  <c r="G18" i="2"/>
  <c r="H7" i="2"/>
  <c r="H8" i="2"/>
  <c r="H9" i="2"/>
  <c r="H10" i="2"/>
  <c r="H11" i="2"/>
  <c r="H12" i="2"/>
  <c r="H14" i="2"/>
  <c r="H18" i="2"/>
  <c r="H20" i="2"/>
  <c r="H21" i="2"/>
  <c r="H28" i="2"/>
  <c r="H6" i="2"/>
  <c r="G14" i="2"/>
  <c r="G15" i="2"/>
  <c r="G16" i="2"/>
  <c r="H17" i="2"/>
  <c r="H19" i="2"/>
  <c r="G20" i="2"/>
  <c r="G21" i="2"/>
  <c r="G22" i="2"/>
  <c r="G23" i="2"/>
  <c r="G24" i="2"/>
  <c r="G25" i="2"/>
  <c r="G27" i="2"/>
  <c r="H27" i="2" l="1"/>
  <c r="H25" i="2"/>
  <c r="H24" i="2"/>
  <c r="H23" i="2"/>
  <c r="H22" i="2"/>
  <c r="G17" i="2"/>
  <c r="H16" i="2"/>
  <c r="H15" i="2"/>
</calcChain>
</file>

<file path=xl/sharedStrings.xml><?xml version="1.0" encoding="utf-8"?>
<sst xmlns="http://schemas.openxmlformats.org/spreadsheetml/2006/main" count="61" uniqueCount="61">
  <si>
    <t>Collection</t>
  </si>
  <si>
    <t>Balance</t>
  </si>
  <si>
    <t>Scheme</t>
  </si>
  <si>
    <t>Kadavanthra
Market(6950)</t>
  </si>
  <si>
    <t>Bunks Near
KSRTC (6951)</t>
  </si>
  <si>
    <t>Eastern Entry
(7007)</t>
  </si>
  <si>
    <t>Kaloor Market</t>
  </si>
  <si>
    <t>Ambedkar 
Stadium</t>
  </si>
  <si>
    <t>Matsyafed</t>
  </si>
  <si>
    <t>Kerafed</t>
  </si>
  <si>
    <t>Passport Office 
P.N</t>
  </si>
  <si>
    <t>Near Kairali
Appartment</t>
  </si>
  <si>
    <t>Gandhi Nagar
(Godown)</t>
  </si>
  <si>
    <t>P.Nagar (40604)</t>
  </si>
  <si>
    <t>Opp.K.V G.N
(40616)</t>
  </si>
  <si>
    <t>WJHS (40612)</t>
  </si>
  <si>
    <t>RBI (40624)</t>
  </si>
  <si>
    <t>Near HIG(40611)</t>
  </si>
  <si>
    <t>EWE (40618)</t>
  </si>
  <si>
    <t>K.West (40619)</t>
  </si>
  <si>
    <t>SR Road(40617)</t>
  </si>
  <si>
    <t>KK Road(40918)</t>
  </si>
  <si>
    <t>CE (16284)</t>
  </si>
  <si>
    <t>Opening 
Balance</t>
  </si>
  <si>
    <t>Current 
Demand</t>
  </si>
  <si>
    <t>Total 
Demand</t>
  </si>
  <si>
    <t>% Of Demand 
Collected</t>
  </si>
  <si>
    <t xml:space="preserve">JNIS </t>
  </si>
  <si>
    <t xml:space="preserve">NR JNIS </t>
  </si>
  <si>
    <t>Sl.No.</t>
  </si>
  <si>
    <t>ROB Span</t>
  </si>
  <si>
    <t>Space Under BOT K.K.Road</t>
  </si>
  <si>
    <t>EHS I (17450)</t>
  </si>
  <si>
    <t>EHS II (17451)</t>
  </si>
  <si>
    <t>J S P (17010)</t>
  </si>
  <si>
    <t>MVHS (17100)</t>
  </si>
  <si>
    <t>THOTTAKATTUKARA (17110)</t>
  </si>
  <si>
    <t>T.P.CANAL (17120)</t>
  </si>
  <si>
    <t>ENTPS (17198)</t>
  </si>
  <si>
    <t>ESCC (17320)</t>
  </si>
  <si>
    <t>SHSTHK (17640)</t>
  </si>
  <si>
    <t>KALOOR TPS (18189)</t>
  </si>
  <si>
    <t>DCB STATEMENT FOR THE MONTH OF JANUARY 2017  AS ON 31-01-2017</t>
  </si>
  <si>
    <t>RWTPS (17210) PLOT</t>
  </si>
  <si>
    <t>RWCHS (17211) FLAT</t>
  </si>
  <si>
    <t>EWTPS (17060)</t>
  </si>
  <si>
    <t>EWETPS(17065)</t>
  </si>
  <si>
    <t>Manappatti Parambu Shopping Complex</t>
  </si>
  <si>
    <t>CE (16283)</t>
  </si>
  <si>
    <t xml:space="preserve">CMDS </t>
  </si>
  <si>
    <t>CMDS (OFFICE SPACE)</t>
  </si>
  <si>
    <t>VELIMAIDAN</t>
  </si>
  <si>
    <t>KAKKANAD</t>
  </si>
  <si>
    <t>KINCO JETTY</t>
  </si>
  <si>
    <t>GANDHI NAGAR</t>
  </si>
  <si>
    <t>PANAMPILLY NAGAR BUNKS &amp; PANAMPILLY NAGAR(P P OFFICE)</t>
  </si>
  <si>
    <t>MANAPATTYPARAMB BUNKS</t>
  </si>
  <si>
    <t>COMMON EXPENSE</t>
  </si>
  <si>
    <t>HOUSING SCHEME  (C-11)</t>
  </si>
  <si>
    <t>HOUSING LOAN       (L-11)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</si>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</sst>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2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0" fillId="0" borderId="0" xfId="0" applyNumberFormat="1"/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9" fontId="4" fillId="0" borderId="1" xfId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9" fontId="5" fillId="0" borderId="1" xfId="1" applyFont="1" applyBorder="1" applyAlignment="1">
      <alignment horizontal="left" vertical="center"/>
    </xf>
    <xf numFmtId="9" fontId="5" fillId="2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0" fillId="0" borderId="0" xfId="0" applyBorder="1"/>
    <xf numFmtId="10" fontId="5" fillId="0" borderId="1" xfId="1" applyNumberFormat="1" applyFont="1" applyBorder="1" applyAlignment="1">
      <alignment horizontal="left"/>
    </xf>
    <xf numFmtId="9" fontId="5" fillId="0" borderId="1" xfId="1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E0E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>
      <selection activeCell="H79" sqref="H79"/>
    </sheetView>
  </sheetViews>
  <sheetFormatPr defaultRowHeight="15" x14ac:dyDescent="0.25"/>
  <cols>
    <col min="1" max="1" width="7.28515625" style="1" customWidth="1"/>
    <col min="2" max="2" width="37.85546875" style="1" customWidth="1"/>
    <col min="3" max="4" width="13.7109375" style="20" customWidth="1"/>
    <col min="5" max="8" width="13.7109375" style="25" customWidth="1"/>
    <col min="9" max="9" width="10.140625" bestFit="1" customWidth="1"/>
    <col min="11" max="11" width="10.42578125" bestFit="1" customWidth="1"/>
  </cols>
  <sheetData>
    <row r="1" spans="1:9" ht="18.75" x14ac:dyDescent="0.3">
      <c r="A1" s="35" t="s">
        <v>42</v>
      </c>
      <c r="B1" s="35"/>
      <c r="C1" s="35"/>
      <c r="D1" s="35"/>
      <c r="E1" s="35"/>
      <c r="F1" s="35"/>
      <c r="G1" s="35"/>
      <c r="H1" s="35"/>
      <c r="I1" s="2"/>
    </row>
    <row r="2" spans="1:9" ht="56.25" x14ac:dyDescent="0.25">
      <c r="A2" s="3" t="s">
        <v>29</v>
      </c>
      <c r="B2" s="3" t="s">
        <v>2</v>
      </c>
      <c r="C2" s="18" t="s">
        <v>23</v>
      </c>
      <c r="D2" s="18" t="s">
        <v>24</v>
      </c>
      <c r="E2" s="26" t="s">
        <v>25</v>
      </c>
      <c r="F2" s="22" t="s">
        <v>0</v>
      </c>
      <c r="G2" s="26" t="s">
        <v>26</v>
      </c>
      <c r="H2" s="22" t="s">
        <v>1</v>
      </c>
    </row>
    <row r="3" spans="1:9" ht="20.100000000000001" customHeight="1" x14ac:dyDescent="0.25">
      <c r="A3" s="5">
        <v>1</v>
      </c>
      <c r="B3" s="8" t="s">
        <v>27</v>
      </c>
      <c r="C3" s="9">
        <v>14932262</v>
      </c>
      <c r="D3" s="9">
        <v>2049993</v>
      </c>
      <c r="E3" s="21">
        <f>C3+D3</f>
        <v>16982255</v>
      </c>
      <c r="F3" s="21">
        <v>2156361</v>
      </c>
      <c r="G3" s="31">
        <f>F3/E3</f>
        <v>0.12697730660621925</v>
      </c>
      <c r="H3" s="21">
        <f>E3-F3</f>
        <v>14825894</v>
      </c>
    </row>
    <row r="4" spans="1:9" ht="20.100000000000001" customHeight="1" x14ac:dyDescent="0.25">
      <c r="A4" s="5">
        <v>2</v>
      </c>
      <c r="B4" s="8" t="s">
        <v>28</v>
      </c>
      <c r="C4" s="9">
        <v>898689</v>
      </c>
      <c r="D4" s="9">
        <v>218144</v>
      </c>
      <c r="E4" s="21">
        <f t="shared" ref="E4:E16" si="0">C4+D4</f>
        <v>1116833</v>
      </c>
      <c r="F4" s="21">
        <v>486980</v>
      </c>
      <c r="G4" s="31">
        <f t="shared" ref="G4:G5" si="1">F4/E4</f>
        <v>0.43603654261648789</v>
      </c>
      <c r="H4" s="21">
        <f t="shared" ref="H4:H5" si="2">E4-F4</f>
        <v>629853</v>
      </c>
    </row>
    <row r="5" spans="1:9" ht="20.100000000000001" customHeight="1" x14ac:dyDescent="0.25">
      <c r="A5" s="5">
        <v>3</v>
      </c>
      <c r="B5" s="9" t="s">
        <v>30</v>
      </c>
      <c r="C5" s="9">
        <v>1477116</v>
      </c>
      <c r="D5" s="9">
        <v>54823</v>
      </c>
      <c r="E5" s="21">
        <f t="shared" si="0"/>
        <v>1531939</v>
      </c>
      <c r="F5" s="21">
        <v>55304</v>
      </c>
      <c r="G5" s="31">
        <f t="shared" si="1"/>
        <v>3.610065413831752E-2</v>
      </c>
      <c r="H5" s="21">
        <f t="shared" si="2"/>
        <v>1476635</v>
      </c>
    </row>
    <row r="6" spans="1:9" ht="20.100000000000001" customHeight="1" x14ac:dyDescent="0.25">
      <c r="A6" s="5">
        <v>4</v>
      </c>
      <c r="B6" s="36" t="s">
        <v>6</v>
      </c>
      <c r="C6" s="9">
        <v>14859068</v>
      </c>
      <c r="D6" s="9">
        <v>48869</v>
      </c>
      <c r="E6" s="21">
        <f t="shared" si="0"/>
        <v>14907937</v>
      </c>
      <c r="F6" s="21">
        <v>15038</v>
      </c>
      <c r="G6" s="31">
        <f>F6/E6</f>
        <v>1.0087244130425289E-3</v>
      </c>
      <c r="H6" s="21">
        <f>E6-F6</f>
        <v>14892899</v>
      </c>
    </row>
    <row r="7" spans="1:9" ht="20.100000000000001" customHeight="1" x14ac:dyDescent="0.25">
      <c r="A7" s="5">
        <v>5</v>
      </c>
      <c r="B7" s="8" t="s">
        <v>7</v>
      </c>
      <c r="C7" s="9">
        <v>6290268</v>
      </c>
      <c r="D7" s="9">
        <v>82546</v>
      </c>
      <c r="E7" s="21">
        <f t="shared" si="0"/>
        <v>6372814</v>
      </c>
      <c r="F7" s="21">
        <v>21077</v>
      </c>
      <c r="G7" s="31">
        <f t="shared" ref="G7:G39" si="3">F7/E7</f>
        <v>3.3073301684310888E-3</v>
      </c>
      <c r="H7" s="21">
        <f t="shared" ref="H7:H41" si="4">E7-F7</f>
        <v>6351737</v>
      </c>
    </row>
    <row r="8" spans="1:9" ht="20.100000000000001" customHeight="1" x14ac:dyDescent="0.25">
      <c r="A8" s="5">
        <v>6</v>
      </c>
      <c r="B8" s="37" t="s">
        <v>8</v>
      </c>
      <c r="C8" s="9">
        <v>7902</v>
      </c>
      <c r="D8" s="9">
        <v>3785</v>
      </c>
      <c r="E8" s="21">
        <f t="shared" si="0"/>
        <v>11687</v>
      </c>
      <c r="F8" s="21">
        <v>3785</v>
      </c>
      <c r="G8" s="31">
        <f t="shared" si="3"/>
        <v>0.32386412252930608</v>
      </c>
      <c r="H8" s="21">
        <f t="shared" si="4"/>
        <v>7902</v>
      </c>
    </row>
    <row r="9" spans="1:9" ht="20.100000000000001" customHeight="1" x14ac:dyDescent="0.25">
      <c r="A9" s="5">
        <v>7</v>
      </c>
      <c r="B9" s="5" t="s">
        <v>9</v>
      </c>
      <c r="C9" s="9">
        <v>5177</v>
      </c>
      <c r="D9" s="9">
        <v>1798</v>
      </c>
      <c r="E9" s="21">
        <f t="shared" si="0"/>
        <v>6975</v>
      </c>
      <c r="F9" s="21">
        <v>1798</v>
      </c>
      <c r="G9" s="31">
        <f t="shared" si="3"/>
        <v>0.25777777777777777</v>
      </c>
      <c r="H9" s="21">
        <f t="shared" si="4"/>
        <v>5177</v>
      </c>
    </row>
    <row r="10" spans="1:9" ht="20.100000000000001" customHeight="1" x14ac:dyDescent="0.25">
      <c r="A10" s="5">
        <v>8</v>
      </c>
      <c r="B10" s="10" t="s">
        <v>10</v>
      </c>
      <c r="C10" s="9">
        <v>551404</v>
      </c>
      <c r="D10" s="9">
        <v>51109</v>
      </c>
      <c r="E10" s="21">
        <f t="shared" si="0"/>
        <v>602513</v>
      </c>
      <c r="F10" s="21">
        <v>11999</v>
      </c>
      <c r="G10" s="31">
        <f t="shared" si="3"/>
        <v>1.9914922997512088E-2</v>
      </c>
      <c r="H10" s="21">
        <f t="shared" si="4"/>
        <v>590514</v>
      </c>
    </row>
    <row r="11" spans="1:9" ht="20.100000000000001" customHeight="1" x14ac:dyDescent="0.25">
      <c r="A11" s="5">
        <v>9</v>
      </c>
      <c r="B11" s="10" t="s">
        <v>11</v>
      </c>
      <c r="C11" s="9">
        <v>0</v>
      </c>
      <c r="D11" s="9">
        <v>9332</v>
      </c>
      <c r="E11" s="21">
        <f t="shared" si="0"/>
        <v>9332</v>
      </c>
      <c r="F11" s="21">
        <v>9332</v>
      </c>
      <c r="G11" s="32">
        <f t="shared" si="3"/>
        <v>1</v>
      </c>
      <c r="H11" s="21">
        <f t="shared" si="4"/>
        <v>0</v>
      </c>
    </row>
    <row r="12" spans="1:9" ht="20.100000000000001" customHeight="1" x14ac:dyDescent="0.25">
      <c r="A12" s="5">
        <v>10</v>
      </c>
      <c r="B12" s="10" t="s">
        <v>12</v>
      </c>
      <c r="C12" s="9">
        <v>623940</v>
      </c>
      <c r="D12" s="9">
        <v>94794</v>
      </c>
      <c r="E12" s="21">
        <f t="shared" si="0"/>
        <v>718734</v>
      </c>
      <c r="F12" s="21">
        <v>0</v>
      </c>
      <c r="G12" s="31">
        <f t="shared" si="3"/>
        <v>0</v>
      </c>
      <c r="H12" s="21">
        <f t="shared" si="4"/>
        <v>718734</v>
      </c>
    </row>
    <row r="13" spans="1:9" s="1" customFormat="1" ht="20.100000000000001" customHeight="1" x14ac:dyDescent="0.25">
      <c r="A13" s="5">
        <v>11</v>
      </c>
      <c r="B13" s="8" t="s">
        <v>47</v>
      </c>
      <c r="C13" s="9">
        <v>160309</v>
      </c>
      <c r="D13" s="9">
        <v>13980</v>
      </c>
      <c r="E13" s="21">
        <f t="shared" si="0"/>
        <v>174289</v>
      </c>
      <c r="F13" s="21">
        <v>0</v>
      </c>
      <c r="G13" s="31">
        <f t="shared" si="3"/>
        <v>0</v>
      </c>
      <c r="H13" s="21">
        <f t="shared" si="4"/>
        <v>174289</v>
      </c>
    </row>
    <row r="14" spans="1:9" ht="20.100000000000001" customHeight="1" x14ac:dyDescent="0.25">
      <c r="A14" s="5">
        <v>12</v>
      </c>
      <c r="B14" s="36" t="s">
        <v>3</v>
      </c>
      <c r="C14" s="9">
        <v>871651</v>
      </c>
      <c r="D14" s="9">
        <v>133716</v>
      </c>
      <c r="E14" s="21">
        <f t="shared" si="0"/>
        <v>1005367</v>
      </c>
      <c r="F14" s="21">
        <v>70766</v>
      </c>
      <c r="G14" s="31">
        <f t="shared" si="3"/>
        <v>7.0388226388970396E-2</v>
      </c>
      <c r="H14" s="21">
        <f t="shared" si="4"/>
        <v>934601</v>
      </c>
    </row>
    <row r="15" spans="1:9" ht="20.100000000000001" customHeight="1" x14ac:dyDescent="0.25">
      <c r="A15" s="5">
        <v>13</v>
      </c>
      <c r="B15" s="8" t="s">
        <v>4</v>
      </c>
      <c r="C15" s="9">
        <v>268063</v>
      </c>
      <c r="D15" s="9">
        <v>21758</v>
      </c>
      <c r="E15" s="21">
        <f t="shared" si="0"/>
        <v>289821</v>
      </c>
      <c r="F15" s="21">
        <v>67491</v>
      </c>
      <c r="G15" s="31">
        <f t="shared" si="3"/>
        <v>0.23287132402413904</v>
      </c>
      <c r="H15" s="21">
        <f t="shared" si="4"/>
        <v>222330</v>
      </c>
    </row>
    <row r="16" spans="1:9" ht="20.100000000000001" customHeight="1" x14ac:dyDescent="0.25">
      <c r="A16" s="5">
        <v>14</v>
      </c>
      <c r="B16" s="10" t="s">
        <v>5</v>
      </c>
      <c r="C16" s="9">
        <v>847513</v>
      </c>
      <c r="D16" s="9">
        <v>522971</v>
      </c>
      <c r="E16" s="21">
        <f t="shared" si="0"/>
        <v>1370484</v>
      </c>
      <c r="F16" s="21">
        <v>265900</v>
      </c>
      <c r="G16" s="31">
        <f t="shared" si="3"/>
        <v>0.19401904728548455</v>
      </c>
      <c r="H16" s="21">
        <f t="shared" si="4"/>
        <v>1104584</v>
      </c>
    </row>
    <row r="17" spans="1:11" ht="20.100000000000001" customHeight="1" x14ac:dyDescent="0.25">
      <c r="A17" s="5">
        <v>15</v>
      </c>
      <c r="B17" s="10" t="s">
        <v>14</v>
      </c>
      <c r="C17" s="9">
        <v>218608</v>
      </c>
      <c r="D17" s="9">
        <v>82630</v>
      </c>
      <c r="E17" s="21">
        <f>C17+D17</f>
        <v>301238</v>
      </c>
      <c r="F17" s="21">
        <v>128706</v>
      </c>
      <c r="G17" s="31">
        <f t="shared" si="3"/>
        <v>0.42725685338503111</v>
      </c>
      <c r="H17" s="21">
        <f t="shared" si="4"/>
        <v>172532</v>
      </c>
    </row>
    <row r="18" spans="1:11" ht="20.100000000000001" customHeight="1" x14ac:dyDescent="0.25">
      <c r="A18" s="5">
        <v>16</v>
      </c>
      <c r="B18" s="10" t="s">
        <v>13</v>
      </c>
      <c r="C18" s="9">
        <v>252343</v>
      </c>
      <c r="D18" s="9">
        <v>242015</v>
      </c>
      <c r="E18" s="21">
        <f t="shared" ref="E18:E28" si="5">C18+D18</f>
        <v>494358</v>
      </c>
      <c r="F18" s="21">
        <v>68801</v>
      </c>
      <c r="G18" s="31">
        <f t="shared" si="3"/>
        <v>0.13917242160539528</v>
      </c>
      <c r="H18" s="21">
        <f t="shared" si="4"/>
        <v>425557</v>
      </c>
    </row>
    <row r="19" spans="1:11" ht="20.100000000000001" customHeight="1" x14ac:dyDescent="0.25">
      <c r="A19" s="5">
        <v>17</v>
      </c>
      <c r="B19" s="10" t="s">
        <v>15</v>
      </c>
      <c r="C19" s="9">
        <v>95379</v>
      </c>
      <c r="D19" s="9">
        <v>46312</v>
      </c>
      <c r="E19" s="21">
        <f t="shared" si="5"/>
        <v>141691</v>
      </c>
      <c r="F19" s="21">
        <v>47959</v>
      </c>
      <c r="G19" s="31">
        <f t="shared" si="3"/>
        <v>0.33847597942000551</v>
      </c>
      <c r="H19" s="21">
        <f t="shared" si="4"/>
        <v>93732</v>
      </c>
    </row>
    <row r="20" spans="1:11" ht="20.100000000000001" customHeight="1" x14ac:dyDescent="0.25">
      <c r="A20" s="5">
        <v>18</v>
      </c>
      <c r="B20" s="11" t="s">
        <v>16</v>
      </c>
      <c r="C20" s="9">
        <v>53301</v>
      </c>
      <c r="D20" s="9">
        <v>68230</v>
      </c>
      <c r="E20" s="21">
        <f t="shared" si="5"/>
        <v>121531</v>
      </c>
      <c r="F20" s="21">
        <v>61385</v>
      </c>
      <c r="G20" s="31">
        <f t="shared" si="3"/>
        <v>0.50509746484436069</v>
      </c>
      <c r="H20" s="21">
        <f t="shared" si="4"/>
        <v>60146</v>
      </c>
    </row>
    <row r="21" spans="1:11" ht="20.100000000000001" customHeight="1" x14ac:dyDescent="0.25">
      <c r="A21" s="5">
        <v>19</v>
      </c>
      <c r="B21" s="11" t="s">
        <v>17</v>
      </c>
      <c r="C21" s="9">
        <v>115110</v>
      </c>
      <c r="D21" s="9">
        <v>30765</v>
      </c>
      <c r="E21" s="21">
        <f t="shared" si="5"/>
        <v>145875</v>
      </c>
      <c r="F21" s="21">
        <v>45363</v>
      </c>
      <c r="G21" s="31">
        <f t="shared" si="3"/>
        <v>0.31097172236503856</v>
      </c>
      <c r="H21" s="21">
        <f t="shared" si="4"/>
        <v>100512</v>
      </c>
    </row>
    <row r="22" spans="1:11" ht="20.100000000000001" customHeight="1" x14ac:dyDescent="0.25">
      <c r="A22" s="5">
        <v>20</v>
      </c>
      <c r="B22" s="11" t="s">
        <v>18</v>
      </c>
      <c r="C22" s="9">
        <v>20968</v>
      </c>
      <c r="D22" s="9">
        <v>16935</v>
      </c>
      <c r="E22" s="21">
        <f t="shared" si="5"/>
        <v>37903</v>
      </c>
      <c r="F22" s="21">
        <v>9242</v>
      </c>
      <c r="G22" s="31">
        <f t="shared" si="3"/>
        <v>0.24383294198348415</v>
      </c>
      <c r="H22" s="21">
        <f t="shared" si="4"/>
        <v>28661</v>
      </c>
    </row>
    <row r="23" spans="1:11" ht="20.100000000000001" customHeight="1" x14ac:dyDescent="0.25">
      <c r="A23" s="5">
        <v>21</v>
      </c>
      <c r="B23" s="11" t="s">
        <v>19</v>
      </c>
      <c r="C23" s="9">
        <v>33040</v>
      </c>
      <c r="D23" s="9">
        <v>16750</v>
      </c>
      <c r="E23" s="21">
        <f t="shared" si="5"/>
        <v>49790</v>
      </c>
      <c r="F23" s="21">
        <v>0</v>
      </c>
      <c r="G23" s="31">
        <f t="shared" si="3"/>
        <v>0</v>
      </c>
      <c r="H23" s="21">
        <f t="shared" si="4"/>
        <v>49790</v>
      </c>
    </row>
    <row r="24" spans="1:11" ht="20.100000000000001" customHeight="1" x14ac:dyDescent="0.25">
      <c r="A24" s="5">
        <v>22</v>
      </c>
      <c r="B24" s="11" t="s">
        <v>20</v>
      </c>
      <c r="C24" s="9">
        <v>8153</v>
      </c>
      <c r="D24" s="9">
        <v>16845</v>
      </c>
      <c r="E24" s="21">
        <f t="shared" si="5"/>
        <v>24998</v>
      </c>
      <c r="F24" s="21">
        <v>12234</v>
      </c>
      <c r="G24" s="31">
        <f t="shared" si="3"/>
        <v>0.48939915193215455</v>
      </c>
      <c r="H24" s="21">
        <f t="shared" si="4"/>
        <v>12764</v>
      </c>
    </row>
    <row r="25" spans="1:11" ht="20.100000000000001" customHeight="1" x14ac:dyDescent="0.25">
      <c r="A25" s="5">
        <v>23</v>
      </c>
      <c r="B25" s="11" t="s">
        <v>21</v>
      </c>
      <c r="C25" s="9">
        <v>17694</v>
      </c>
      <c r="D25" s="9">
        <v>5588</v>
      </c>
      <c r="E25" s="21">
        <f t="shared" si="5"/>
        <v>23282</v>
      </c>
      <c r="F25" s="21">
        <v>3436</v>
      </c>
      <c r="G25" s="31">
        <f t="shared" si="3"/>
        <v>0.14758182286745125</v>
      </c>
      <c r="H25" s="21">
        <f t="shared" si="4"/>
        <v>19846</v>
      </c>
    </row>
    <row r="26" spans="1:11" s="1" customFormat="1" ht="20.100000000000001" customHeight="1" x14ac:dyDescent="0.25">
      <c r="A26" s="5">
        <v>24</v>
      </c>
      <c r="B26" s="11" t="s">
        <v>48</v>
      </c>
      <c r="C26" s="9">
        <v>0</v>
      </c>
      <c r="D26" s="9">
        <v>1183</v>
      </c>
      <c r="E26" s="21">
        <f t="shared" si="5"/>
        <v>1183</v>
      </c>
      <c r="F26" s="21">
        <v>662</v>
      </c>
      <c r="G26" s="31">
        <f t="shared" si="3"/>
        <v>0.55959425190194423</v>
      </c>
      <c r="H26" s="21">
        <f t="shared" si="4"/>
        <v>521</v>
      </c>
    </row>
    <row r="27" spans="1:11" ht="20.100000000000001" customHeight="1" x14ac:dyDescent="0.25">
      <c r="A27" s="5">
        <v>25</v>
      </c>
      <c r="B27" s="11" t="s">
        <v>22</v>
      </c>
      <c r="C27" s="9">
        <v>7629</v>
      </c>
      <c r="D27" s="9">
        <v>5012</v>
      </c>
      <c r="E27" s="21">
        <f t="shared" si="5"/>
        <v>12641</v>
      </c>
      <c r="F27" s="21">
        <v>6934</v>
      </c>
      <c r="G27" s="31">
        <f t="shared" si="3"/>
        <v>0.54853255280436675</v>
      </c>
      <c r="H27" s="21">
        <f t="shared" si="4"/>
        <v>5707</v>
      </c>
    </row>
    <row r="28" spans="1:11" ht="20.100000000000001" customHeight="1" x14ac:dyDescent="0.25">
      <c r="A28" s="5">
        <v>26</v>
      </c>
      <c r="B28" s="11" t="s">
        <v>31</v>
      </c>
      <c r="C28" s="9">
        <v>410</v>
      </c>
      <c r="D28" s="9">
        <v>4000</v>
      </c>
      <c r="E28" s="21">
        <f t="shared" si="5"/>
        <v>4410</v>
      </c>
      <c r="F28" s="21">
        <v>0</v>
      </c>
      <c r="G28" s="31">
        <f>F28/E28</f>
        <v>0</v>
      </c>
      <c r="H28" s="21">
        <f t="shared" si="4"/>
        <v>4410</v>
      </c>
    </row>
    <row r="29" spans="1:11" ht="20.100000000000001" customHeight="1" x14ac:dyDescent="0.25">
      <c r="A29" s="5">
        <v>27</v>
      </c>
      <c r="B29" s="6" t="s">
        <v>32</v>
      </c>
      <c r="C29" s="9">
        <v>299326</v>
      </c>
      <c r="D29" s="9">
        <v>20111</v>
      </c>
      <c r="E29" s="29">
        <f>C29+D29</f>
        <v>319437</v>
      </c>
      <c r="F29" s="21">
        <v>39010</v>
      </c>
      <c r="G29" s="31">
        <f t="shared" si="3"/>
        <v>0.12212110682231551</v>
      </c>
      <c r="H29" s="21">
        <f t="shared" si="4"/>
        <v>280427</v>
      </c>
    </row>
    <row r="30" spans="1:11" ht="20.100000000000001" customHeight="1" x14ac:dyDescent="0.25">
      <c r="A30" s="5">
        <v>28</v>
      </c>
      <c r="B30" s="6" t="s">
        <v>33</v>
      </c>
      <c r="C30" s="9">
        <v>3169284</v>
      </c>
      <c r="D30" s="9">
        <v>397472</v>
      </c>
      <c r="E30" s="29">
        <f t="shared" ref="E30:E42" si="6">C30+D30</f>
        <v>3566756</v>
      </c>
      <c r="F30" s="21">
        <v>616557</v>
      </c>
      <c r="G30" s="31">
        <f t="shared" si="3"/>
        <v>0.17286211896748754</v>
      </c>
      <c r="H30" s="21">
        <f t="shared" si="4"/>
        <v>2950199</v>
      </c>
    </row>
    <row r="31" spans="1:11" ht="20.100000000000001" customHeight="1" x14ac:dyDescent="0.25">
      <c r="A31" s="5">
        <v>29</v>
      </c>
      <c r="B31" s="6" t="s">
        <v>44</v>
      </c>
      <c r="C31" s="9">
        <v>274094</v>
      </c>
      <c r="D31" s="9">
        <v>225243</v>
      </c>
      <c r="E31" s="29">
        <f t="shared" si="6"/>
        <v>499337</v>
      </c>
      <c r="F31" s="21">
        <v>195319</v>
      </c>
      <c r="G31" s="31">
        <f t="shared" si="3"/>
        <v>0.39115667374939167</v>
      </c>
      <c r="H31" s="21">
        <f>E31-F31</f>
        <v>304018</v>
      </c>
    </row>
    <row r="32" spans="1:11" ht="20.100000000000001" customHeight="1" x14ac:dyDescent="0.25">
      <c r="A32" s="5">
        <v>30</v>
      </c>
      <c r="B32" s="6" t="s">
        <v>36</v>
      </c>
      <c r="C32" s="19">
        <v>29411332</v>
      </c>
      <c r="D32" s="9">
        <v>0</v>
      </c>
      <c r="E32" s="29">
        <f>C32+D32</f>
        <v>29411332</v>
      </c>
      <c r="F32" s="21">
        <v>0</v>
      </c>
      <c r="G32" s="31">
        <f>F32/E32</f>
        <v>0</v>
      </c>
      <c r="H32" s="21">
        <f>E32-F32</f>
        <v>29411332</v>
      </c>
      <c r="K32" s="4"/>
    </row>
    <row r="33" spans="1:11" ht="20.100000000000001" customHeight="1" x14ac:dyDescent="0.25">
      <c r="A33" s="5">
        <v>31</v>
      </c>
      <c r="B33" s="6" t="s">
        <v>34</v>
      </c>
      <c r="C33" s="9">
        <v>231465</v>
      </c>
      <c r="D33" s="9">
        <v>26431</v>
      </c>
      <c r="E33" s="29">
        <f t="shared" si="6"/>
        <v>257896</v>
      </c>
      <c r="F33" s="21">
        <v>200</v>
      </c>
      <c r="G33" s="31">
        <f t="shared" si="3"/>
        <v>7.755064056829109E-4</v>
      </c>
      <c r="H33" s="21">
        <f t="shared" si="4"/>
        <v>257696</v>
      </c>
    </row>
    <row r="34" spans="1:11" ht="20.100000000000001" customHeight="1" x14ac:dyDescent="0.25">
      <c r="A34" s="5">
        <v>32</v>
      </c>
      <c r="B34" s="6" t="s">
        <v>45</v>
      </c>
      <c r="C34" s="9">
        <v>250824</v>
      </c>
      <c r="D34" s="9">
        <v>28263</v>
      </c>
      <c r="E34" s="29">
        <f t="shared" si="6"/>
        <v>279087</v>
      </c>
      <c r="F34" s="21">
        <v>863</v>
      </c>
      <c r="G34" s="31">
        <f t="shared" si="3"/>
        <v>3.0922257217283499E-3</v>
      </c>
      <c r="H34" s="21">
        <f>E34-F34</f>
        <v>278224</v>
      </c>
    </row>
    <row r="35" spans="1:11" ht="20.100000000000001" customHeight="1" x14ac:dyDescent="0.25">
      <c r="A35" s="5">
        <v>33</v>
      </c>
      <c r="B35" s="6" t="s">
        <v>46</v>
      </c>
      <c r="C35" s="9">
        <v>1589372</v>
      </c>
      <c r="D35" s="9">
        <v>0</v>
      </c>
      <c r="E35" s="29">
        <f t="shared" si="6"/>
        <v>1589372</v>
      </c>
      <c r="F35" s="21">
        <v>0</v>
      </c>
      <c r="G35" s="31">
        <f t="shared" si="3"/>
        <v>0</v>
      </c>
      <c r="H35" s="21">
        <f t="shared" si="4"/>
        <v>1589372</v>
      </c>
    </row>
    <row r="36" spans="1:11" ht="20.100000000000001" customHeight="1" x14ac:dyDescent="0.25">
      <c r="A36" s="5">
        <v>34</v>
      </c>
      <c r="B36" s="6" t="s">
        <v>35</v>
      </c>
      <c r="C36" s="9">
        <v>48939</v>
      </c>
      <c r="D36" s="9">
        <v>274104</v>
      </c>
      <c r="E36" s="29">
        <f t="shared" si="6"/>
        <v>323043</v>
      </c>
      <c r="F36" s="21">
        <v>0</v>
      </c>
      <c r="G36" s="31">
        <f t="shared" si="3"/>
        <v>0</v>
      </c>
      <c r="H36" s="21">
        <f t="shared" si="4"/>
        <v>323043</v>
      </c>
      <c r="K36" s="4"/>
    </row>
    <row r="37" spans="1:11" ht="20.100000000000001" customHeight="1" x14ac:dyDescent="0.25">
      <c r="A37" s="5">
        <v>35</v>
      </c>
      <c r="B37" s="7" t="s">
        <v>37</v>
      </c>
      <c r="C37" s="9">
        <v>185863</v>
      </c>
      <c r="D37" s="9">
        <v>0</v>
      </c>
      <c r="E37" s="29">
        <f t="shared" si="6"/>
        <v>185863</v>
      </c>
      <c r="F37" s="21">
        <v>0</v>
      </c>
      <c r="G37" s="31">
        <f t="shared" si="3"/>
        <v>0</v>
      </c>
      <c r="H37" s="21">
        <f t="shared" si="4"/>
        <v>185863</v>
      </c>
    </row>
    <row r="38" spans="1:11" ht="20.100000000000001" customHeight="1" x14ac:dyDescent="0.25">
      <c r="A38" s="5">
        <v>36</v>
      </c>
      <c r="B38" s="7" t="s">
        <v>38</v>
      </c>
      <c r="C38" s="9">
        <v>481074</v>
      </c>
      <c r="D38" s="9">
        <v>0</v>
      </c>
      <c r="E38" s="29">
        <f t="shared" si="6"/>
        <v>481074</v>
      </c>
      <c r="F38" s="21">
        <v>0</v>
      </c>
      <c r="G38" s="31">
        <f t="shared" si="3"/>
        <v>0</v>
      </c>
      <c r="H38" s="21">
        <f t="shared" si="4"/>
        <v>481074</v>
      </c>
    </row>
    <row r="39" spans="1:11" ht="20.100000000000001" customHeight="1" x14ac:dyDescent="0.25">
      <c r="A39" s="5">
        <v>37</v>
      </c>
      <c r="B39" s="7" t="s">
        <v>43</v>
      </c>
      <c r="C39" s="9">
        <v>547854</v>
      </c>
      <c r="D39" s="9">
        <v>0</v>
      </c>
      <c r="E39" s="29">
        <f t="shared" si="6"/>
        <v>547854</v>
      </c>
      <c r="F39" s="21">
        <v>0</v>
      </c>
      <c r="G39" s="31">
        <f t="shared" si="3"/>
        <v>0</v>
      </c>
      <c r="H39" s="21">
        <f t="shared" si="4"/>
        <v>547854</v>
      </c>
    </row>
    <row r="40" spans="1:11" ht="20.100000000000001" customHeight="1" x14ac:dyDescent="0.25">
      <c r="A40" s="5">
        <v>38</v>
      </c>
      <c r="B40" s="7" t="s">
        <v>39</v>
      </c>
      <c r="C40" s="9">
        <v>262989</v>
      </c>
      <c r="D40" s="9">
        <v>115</v>
      </c>
      <c r="E40" s="29">
        <f t="shared" si="6"/>
        <v>263104</v>
      </c>
      <c r="F40" s="21">
        <v>115</v>
      </c>
      <c r="G40" s="31">
        <f>F40/E40</f>
        <v>4.3708951593286304E-4</v>
      </c>
      <c r="H40" s="21">
        <f t="shared" si="4"/>
        <v>262989</v>
      </c>
    </row>
    <row r="41" spans="1:11" ht="20.100000000000001" customHeight="1" x14ac:dyDescent="0.25">
      <c r="A41" s="5">
        <v>39</v>
      </c>
      <c r="B41" s="7" t="s">
        <v>40</v>
      </c>
      <c r="C41" s="9">
        <v>383774</v>
      </c>
      <c r="D41" s="9">
        <v>0</v>
      </c>
      <c r="E41" s="29">
        <f t="shared" si="6"/>
        <v>383774</v>
      </c>
      <c r="F41" s="21">
        <v>0</v>
      </c>
      <c r="G41" s="31">
        <f t="shared" ref="G41:G42" si="7">F41/E41</f>
        <v>0</v>
      </c>
      <c r="H41" s="21">
        <f t="shared" si="4"/>
        <v>383774</v>
      </c>
    </row>
    <row r="42" spans="1:11" ht="20.100000000000001" customHeight="1" x14ac:dyDescent="0.25">
      <c r="A42" s="5">
        <v>40</v>
      </c>
      <c r="B42" s="7" t="s">
        <v>41</v>
      </c>
      <c r="C42" s="9">
        <v>803987</v>
      </c>
      <c r="D42" s="9">
        <v>0</v>
      </c>
      <c r="E42" s="29">
        <f t="shared" si="6"/>
        <v>803987</v>
      </c>
      <c r="F42" s="21">
        <v>0</v>
      </c>
      <c r="G42" s="31">
        <f t="shared" si="7"/>
        <v>0</v>
      </c>
      <c r="H42" s="21">
        <f>E42-F42</f>
        <v>803987</v>
      </c>
    </row>
    <row r="43" spans="1:11" ht="20.25" customHeight="1" x14ac:dyDescent="0.25">
      <c r="A43" s="38">
        <v>41</v>
      </c>
      <c r="B43" s="14" t="s">
        <v>49</v>
      </c>
      <c r="C43" s="14">
        <v>3498255</v>
      </c>
      <c r="D43" s="14">
        <f>120522+1026684</f>
        <v>1147206</v>
      </c>
      <c r="E43" s="23">
        <f>C43+D43</f>
        <v>4645461</v>
      </c>
      <c r="F43" s="23">
        <f>264326+1334411</f>
        <v>1598737</v>
      </c>
      <c r="G43" s="27">
        <f>F43/E43</f>
        <v>0.34415034374414077</v>
      </c>
      <c r="H43" s="23">
        <f>E43-F43</f>
        <v>3046724</v>
      </c>
    </row>
    <row r="44" spans="1:11" ht="6" hidden="1" customHeight="1" x14ac:dyDescent="0.25">
      <c r="A44" s="38"/>
      <c r="B44" s="14"/>
      <c r="C44" s="14"/>
      <c r="D44" s="14"/>
      <c r="E44" s="23"/>
      <c r="F44" s="23"/>
      <c r="G44" s="27"/>
      <c r="H44" s="23"/>
    </row>
    <row r="45" spans="1:11" hidden="1" x14ac:dyDescent="0.25">
      <c r="A45" s="12"/>
      <c r="B45" s="14"/>
      <c r="C45" s="14"/>
      <c r="D45" s="14"/>
      <c r="E45" s="23"/>
      <c r="F45" s="23"/>
      <c r="G45" s="27"/>
      <c r="H45" s="23"/>
    </row>
    <row r="46" spans="1:11" ht="15.75" x14ac:dyDescent="0.25">
      <c r="A46" s="38">
        <v>42</v>
      </c>
      <c r="B46" s="14" t="s">
        <v>50</v>
      </c>
      <c r="C46" s="14">
        <v>6110718</v>
      </c>
      <c r="D46" s="14">
        <v>550825</v>
      </c>
      <c r="E46" s="23">
        <f t="shared" ref="E46" si="8">C46+D46</f>
        <v>6661543</v>
      </c>
      <c r="F46" s="23">
        <v>770018</v>
      </c>
      <c r="G46" s="27">
        <f t="shared" ref="G46" si="9">F46/E46</f>
        <v>0.11559153787643493</v>
      </c>
      <c r="H46" s="23">
        <f>E46-F46</f>
        <v>5891525</v>
      </c>
    </row>
    <row r="47" spans="1:11" ht="2.25" customHeight="1" x14ac:dyDescent="0.25">
      <c r="A47" s="12"/>
      <c r="B47" s="14"/>
      <c r="C47" s="14"/>
      <c r="D47" s="14"/>
      <c r="E47" s="23"/>
      <c r="F47" s="23"/>
      <c r="G47" s="27"/>
      <c r="H47" s="23"/>
    </row>
    <row r="48" spans="1:11" hidden="1" x14ac:dyDescent="0.25">
      <c r="A48" s="12"/>
      <c r="B48" s="14"/>
      <c r="C48" s="14"/>
      <c r="D48" s="14"/>
      <c r="E48" s="23"/>
      <c r="F48" s="23"/>
      <c r="G48" s="27"/>
      <c r="H48" s="23"/>
    </row>
    <row r="49" spans="1:9" x14ac:dyDescent="0.25">
      <c r="A49" s="12">
        <v>43</v>
      </c>
      <c r="B49" s="14" t="s">
        <v>51</v>
      </c>
      <c r="C49" s="16">
        <v>281659</v>
      </c>
      <c r="D49" s="16">
        <v>15828</v>
      </c>
      <c r="E49" s="24">
        <f t="shared" ref="E49" si="10">C49+D49</f>
        <v>297487</v>
      </c>
      <c r="F49" s="24">
        <v>41704</v>
      </c>
      <c r="G49" s="28">
        <f t="shared" ref="G49" si="11">F49/E49</f>
        <v>0.14018763845142812</v>
      </c>
      <c r="H49" s="24">
        <f t="shared" ref="H49" si="12">E49-F49</f>
        <v>255783</v>
      </c>
    </row>
    <row r="50" spans="1:9" ht="3" customHeight="1" x14ac:dyDescent="0.25">
      <c r="A50" s="12"/>
      <c r="B50" s="14"/>
      <c r="C50" s="16"/>
      <c r="D50" s="16"/>
      <c r="E50" s="24"/>
      <c r="F50" s="24"/>
      <c r="G50" s="28"/>
      <c r="H50" s="24"/>
    </row>
    <row r="51" spans="1:9" hidden="1" x14ac:dyDescent="0.25">
      <c r="A51" s="12"/>
      <c r="B51" s="14"/>
      <c r="C51" s="16"/>
      <c r="D51" s="16"/>
      <c r="E51" s="24"/>
      <c r="F51" s="24"/>
      <c r="G51" s="28"/>
      <c r="H51" s="24"/>
    </row>
    <row r="52" spans="1:9" x14ac:dyDescent="0.25">
      <c r="A52" s="12">
        <v>44</v>
      </c>
      <c r="B52" s="14" t="s">
        <v>52</v>
      </c>
      <c r="C52" s="16">
        <v>478232</v>
      </c>
      <c r="D52" s="16">
        <v>33246</v>
      </c>
      <c r="E52" s="24">
        <f t="shared" ref="E52" si="13">C52+D52</f>
        <v>511478</v>
      </c>
      <c r="F52" s="24">
        <v>12036</v>
      </c>
      <c r="G52" s="28">
        <f t="shared" ref="G52" si="14">F52/E52</f>
        <v>2.3531803909454561E-2</v>
      </c>
      <c r="H52" s="24">
        <f t="shared" ref="H52" si="15">E52-F52</f>
        <v>499442</v>
      </c>
    </row>
    <row r="53" spans="1:9" ht="3" customHeight="1" x14ac:dyDescent="0.25">
      <c r="A53" s="12"/>
      <c r="B53" s="14"/>
      <c r="C53" s="16"/>
      <c r="D53" s="16"/>
      <c r="E53" s="24"/>
      <c r="F53" s="24"/>
      <c r="G53" s="28"/>
      <c r="H53" s="24"/>
    </row>
    <row r="54" spans="1:9" hidden="1" x14ac:dyDescent="0.25">
      <c r="A54" s="12"/>
      <c r="B54" s="14"/>
      <c r="C54" s="16"/>
      <c r="D54" s="16"/>
      <c r="E54" s="24"/>
      <c r="F54" s="24"/>
      <c r="G54" s="28"/>
      <c r="H54" s="24"/>
    </row>
    <row r="55" spans="1:9" ht="13.5" customHeight="1" x14ac:dyDescent="0.25">
      <c r="A55" s="12">
        <v>45</v>
      </c>
      <c r="B55" s="14" t="s">
        <v>53</v>
      </c>
      <c r="C55" s="14">
        <v>268838</v>
      </c>
      <c r="D55" s="14">
        <v>59419</v>
      </c>
      <c r="E55" s="23">
        <f t="shared" ref="E55" si="16">C55+D55</f>
        <v>328257</v>
      </c>
      <c r="F55" s="23">
        <v>46454</v>
      </c>
      <c r="G55" s="27">
        <f t="shared" ref="G55" si="17">F55/E55</f>
        <v>0.141517164904328</v>
      </c>
      <c r="H55" s="23">
        <f t="shared" ref="H55" si="18">E55-F55</f>
        <v>281803</v>
      </c>
    </row>
    <row r="56" spans="1:9" hidden="1" x14ac:dyDescent="0.25">
      <c r="A56" s="12"/>
      <c r="B56" s="14"/>
      <c r="C56" s="14"/>
      <c r="D56" s="14"/>
      <c r="E56" s="23"/>
      <c r="F56" s="23"/>
      <c r="G56" s="27"/>
      <c r="H56" s="23"/>
    </row>
    <row r="57" spans="1:9" hidden="1" x14ac:dyDescent="0.25">
      <c r="A57" s="12"/>
      <c r="B57" s="14"/>
      <c r="C57" s="14"/>
      <c r="D57" s="14"/>
      <c r="E57" s="23"/>
      <c r="F57" s="23"/>
      <c r="G57" s="27"/>
      <c r="H57" s="23"/>
    </row>
    <row r="58" spans="1:9" x14ac:dyDescent="0.25">
      <c r="A58" s="12">
        <v>46</v>
      </c>
      <c r="B58" s="14" t="s">
        <v>54</v>
      </c>
      <c r="C58" s="14">
        <v>1397639</v>
      </c>
      <c r="D58" s="16">
        <v>106499</v>
      </c>
      <c r="E58" s="23">
        <f t="shared" ref="E58" si="19">C58+D58</f>
        <v>1504138</v>
      </c>
      <c r="F58" s="23">
        <v>56481</v>
      </c>
      <c r="G58" s="27">
        <f t="shared" ref="G58:G67" si="20">F58/E58</f>
        <v>3.7550410933039388E-2</v>
      </c>
      <c r="H58" s="23">
        <f t="shared" ref="H58" si="21">E58-F58</f>
        <v>1447657</v>
      </c>
    </row>
    <row r="59" spans="1:9" ht="2.25" customHeight="1" x14ac:dyDescent="0.25">
      <c r="A59" s="12"/>
      <c r="B59" s="14"/>
      <c r="C59" s="14"/>
      <c r="D59" s="16"/>
      <c r="E59" s="23"/>
      <c r="F59" s="23"/>
      <c r="G59" s="27"/>
      <c r="H59" s="23"/>
    </row>
    <row r="60" spans="1:9" hidden="1" x14ac:dyDescent="0.25">
      <c r="A60" s="12"/>
      <c r="B60" s="14"/>
      <c r="C60" s="14"/>
      <c r="D60" s="16"/>
      <c r="E60" s="23"/>
      <c r="F60" s="23"/>
      <c r="G60" s="27"/>
      <c r="H60" s="23"/>
    </row>
    <row r="61" spans="1:9" x14ac:dyDescent="0.25">
      <c r="A61" s="12">
        <v>47</v>
      </c>
      <c r="B61" s="17" t="s">
        <v>55</v>
      </c>
      <c r="C61" s="14">
        <v>451419</v>
      </c>
      <c r="D61" s="14">
        <f>30977+12390</f>
        <v>43367</v>
      </c>
      <c r="E61" s="23">
        <f t="shared" ref="E61" si="22">C61+D61</f>
        <v>494786</v>
      </c>
      <c r="F61" s="23">
        <f>38037+36278</f>
        <v>74315</v>
      </c>
      <c r="G61" s="27">
        <f t="shared" si="20"/>
        <v>0.1501962464580647</v>
      </c>
      <c r="H61" s="23">
        <f t="shared" ref="H61" si="23">E61-F61</f>
        <v>420471</v>
      </c>
      <c r="I61" s="30"/>
    </row>
    <row r="62" spans="1:9" x14ac:dyDescent="0.25">
      <c r="A62" s="12">
        <v>48</v>
      </c>
      <c r="B62" s="17"/>
      <c r="C62" s="14"/>
      <c r="D62" s="14"/>
      <c r="E62" s="23"/>
      <c r="F62" s="23"/>
      <c r="G62" s="27"/>
      <c r="H62" s="23"/>
      <c r="I62" s="30"/>
    </row>
    <row r="63" spans="1:9" ht="1.5" customHeight="1" x14ac:dyDescent="0.25">
      <c r="A63" s="12"/>
      <c r="B63" s="17"/>
      <c r="C63" s="14"/>
      <c r="D63" s="14"/>
      <c r="E63" s="23"/>
      <c r="F63" s="23"/>
      <c r="G63" s="27"/>
      <c r="H63" s="23"/>
      <c r="I63" s="30"/>
    </row>
    <row r="64" spans="1:9" x14ac:dyDescent="0.25">
      <c r="A64" s="12">
        <v>49</v>
      </c>
      <c r="B64" s="14" t="s">
        <v>56</v>
      </c>
      <c r="C64" s="14">
        <v>42836</v>
      </c>
      <c r="D64" s="14">
        <v>1872</v>
      </c>
      <c r="E64" s="23">
        <f t="shared" ref="E64" si="24">C64+D64</f>
        <v>44708</v>
      </c>
      <c r="F64" s="23">
        <v>0</v>
      </c>
      <c r="G64" s="27">
        <f t="shared" si="20"/>
        <v>0</v>
      </c>
      <c r="H64" s="23">
        <f t="shared" ref="H64" si="25">E64-F64</f>
        <v>44708</v>
      </c>
      <c r="I64" s="30"/>
    </row>
    <row r="65" spans="1:9" ht="3" hidden="1" customHeight="1" x14ac:dyDescent="0.25">
      <c r="A65" s="12"/>
      <c r="B65" s="14"/>
      <c r="C65" s="14"/>
      <c r="D65" s="14"/>
      <c r="E65" s="23"/>
      <c r="F65" s="23"/>
      <c r="G65" s="27"/>
      <c r="H65" s="23"/>
      <c r="I65" s="30"/>
    </row>
    <row r="66" spans="1:9" hidden="1" x14ac:dyDescent="0.25">
      <c r="A66" s="12"/>
      <c r="B66" s="14"/>
      <c r="C66" s="14"/>
      <c r="D66" s="14"/>
      <c r="E66" s="23"/>
      <c r="F66" s="23"/>
      <c r="G66" s="27"/>
      <c r="H66" s="23"/>
      <c r="I66" s="30"/>
    </row>
    <row r="67" spans="1:9" x14ac:dyDescent="0.25">
      <c r="A67" s="12">
        <v>50</v>
      </c>
      <c r="B67" s="14" t="s">
        <v>57</v>
      </c>
      <c r="C67" s="14">
        <v>291536</v>
      </c>
      <c r="D67" s="14">
        <f>94745+111747</f>
        <v>206492</v>
      </c>
      <c r="E67" s="23">
        <f t="shared" ref="E67" si="26">C67+D67</f>
        <v>498028</v>
      </c>
      <c r="F67" s="23">
        <f>142654+141530</f>
        <v>284184</v>
      </c>
      <c r="G67" s="27">
        <f t="shared" si="20"/>
        <v>0.57061851944067399</v>
      </c>
      <c r="H67" s="23">
        <f t="shared" ref="H67" si="27">E67-F67</f>
        <v>213844</v>
      </c>
      <c r="I67" s="30"/>
    </row>
    <row r="68" spans="1:9" ht="2.25" customHeight="1" x14ac:dyDescent="0.25">
      <c r="A68" s="12"/>
      <c r="B68" s="14"/>
      <c r="C68" s="14"/>
      <c r="D68" s="14"/>
      <c r="E68" s="23"/>
      <c r="F68" s="23"/>
      <c r="G68" s="27"/>
      <c r="H68" s="23"/>
      <c r="I68" s="30"/>
    </row>
    <row r="69" spans="1:9" hidden="1" x14ac:dyDescent="0.25">
      <c r="A69" s="12"/>
      <c r="B69" s="14"/>
      <c r="C69" s="14"/>
      <c r="D69" s="14"/>
      <c r="E69" s="23"/>
      <c r="F69" s="23"/>
      <c r="G69" s="27"/>
      <c r="H69" s="23"/>
      <c r="I69" s="30"/>
    </row>
    <row r="70" spans="1:9" x14ac:dyDescent="0.25">
      <c r="A70" s="12">
        <v>51</v>
      </c>
      <c r="B70" s="13" t="s">
        <v>58</v>
      </c>
      <c r="C70" s="14">
        <v>2452626</v>
      </c>
      <c r="D70" s="14">
        <v>218504</v>
      </c>
      <c r="E70" s="14">
        <f>C70+D70</f>
        <v>2671130</v>
      </c>
      <c r="F70" s="14">
        <v>0</v>
      </c>
      <c r="G70" s="15">
        <f>F70/E70</f>
        <v>0</v>
      </c>
      <c r="H70" s="14">
        <f>E70-F70</f>
        <v>2671130</v>
      </c>
      <c r="I70" s="30"/>
    </row>
    <row r="71" spans="1:9" ht="0.75" customHeight="1" x14ac:dyDescent="0.25">
      <c r="A71" s="12"/>
      <c r="B71" s="13"/>
      <c r="C71" s="14"/>
      <c r="D71" s="14"/>
      <c r="E71" s="14"/>
      <c r="F71" s="14"/>
      <c r="G71" s="15"/>
      <c r="H71" s="14"/>
    </row>
    <row r="72" spans="1:9" hidden="1" x14ac:dyDescent="0.25">
      <c r="A72" s="12"/>
      <c r="B72" s="13"/>
      <c r="C72" s="14"/>
      <c r="D72" s="14"/>
      <c r="E72" s="14"/>
      <c r="F72" s="14"/>
      <c r="G72" s="15"/>
      <c r="H72" s="14"/>
    </row>
    <row r="73" spans="1:9" ht="15" customHeight="1" x14ac:dyDescent="0.25">
      <c r="A73" s="12">
        <v>52</v>
      </c>
      <c r="B73" s="13" t="s">
        <v>59</v>
      </c>
      <c r="C73" s="14">
        <v>9937984</v>
      </c>
      <c r="D73" s="14">
        <v>824133</v>
      </c>
      <c r="E73" s="14">
        <f>C73+D73</f>
        <v>10762117</v>
      </c>
      <c r="F73" s="14">
        <v>37990</v>
      </c>
      <c r="G73" s="15">
        <f t="shared" ref="G73" si="28">F73/E73</f>
        <v>3.5299746323144417E-3</v>
      </c>
      <c r="H73" s="14">
        <f t="shared" ref="H73" si="29">E73-F73</f>
        <v>10724127</v>
      </c>
    </row>
    <row r="74" spans="1:9" hidden="1" x14ac:dyDescent="0.25">
      <c r="A74" s="12"/>
      <c r="B74" s="13"/>
      <c r="C74" s="14"/>
      <c r="D74" s="14"/>
      <c r="E74" s="14"/>
      <c r="F74" s="14"/>
      <c r="G74" s="15"/>
      <c r="H74" s="14"/>
    </row>
    <row r="75" spans="1:9" hidden="1" x14ac:dyDescent="0.25">
      <c r="A75" s="12"/>
      <c r="B75" s="13"/>
      <c r="C75" s="14"/>
      <c r="D75" s="14"/>
      <c r="E75" s="14"/>
      <c r="F75" s="14"/>
      <c r="G75" s="15"/>
      <c r="H75" s="14"/>
    </row>
    <row r="76" spans="1:9" x14ac:dyDescent="0.25">
      <c r="A76" s="12"/>
      <c r="B76" s="33" t="s">
        <v>60</v>
      </c>
      <c r="C76" s="19">
        <f>SUM(C3:C73)</f>
        <v>105767916</v>
      </c>
      <c r="D76" s="19">
        <f>SUM(D3:D73)</f>
        <v>8023013</v>
      </c>
      <c r="E76" s="34">
        <f>SUM(E3:E75)</f>
        <v>113790929</v>
      </c>
      <c r="F76" s="34">
        <f>SUM(F3:F73)</f>
        <v>7324536</v>
      </c>
      <c r="G76" s="34"/>
      <c r="H76" s="34">
        <f>SUM(H3:H73)</f>
        <v>106466393</v>
      </c>
    </row>
  </sheetData>
  <mergeCells count="78">
    <mergeCell ref="G70:G72"/>
    <mergeCell ref="H70:H72"/>
    <mergeCell ref="B73:B75"/>
    <mergeCell ref="C73:C75"/>
    <mergeCell ref="D73:D75"/>
    <mergeCell ref="E73:E75"/>
    <mergeCell ref="F73:F75"/>
    <mergeCell ref="G73:G75"/>
    <mergeCell ref="H73:H75"/>
    <mergeCell ref="B70:B72"/>
    <mergeCell ref="C70:C72"/>
    <mergeCell ref="D70:D72"/>
    <mergeCell ref="E70:E72"/>
    <mergeCell ref="F70:F72"/>
    <mergeCell ref="G64:G66"/>
    <mergeCell ref="H64:H66"/>
    <mergeCell ref="B67:B69"/>
    <mergeCell ref="C67:C69"/>
    <mergeCell ref="D67:D69"/>
    <mergeCell ref="E67:E69"/>
    <mergeCell ref="F67:F69"/>
    <mergeCell ref="G67:G69"/>
    <mergeCell ref="H67:H69"/>
    <mergeCell ref="B64:B66"/>
    <mergeCell ref="C64:C66"/>
    <mergeCell ref="D64:D66"/>
    <mergeCell ref="E64:E66"/>
    <mergeCell ref="F64:F66"/>
    <mergeCell ref="G58:G60"/>
    <mergeCell ref="H58:H60"/>
    <mergeCell ref="B61:B63"/>
    <mergeCell ref="C61:C63"/>
    <mergeCell ref="D61:D63"/>
    <mergeCell ref="E61:E63"/>
    <mergeCell ref="F61:F63"/>
    <mergeCell ref="G61:G63"/>
    <mergeCell ref="H61:H63"/>
    <mergeCell ref="B58:B60"/>
    <mergeCell ref="C58:C60"/>
    <mergeCell ref="D58:D60"/>
    <mergeCell ref="E58:E60"/>
    <mergeCell ref="F58:F60"/>
    <mergeCell ref="G52:G54"/>
    <mergeCell ref="H52:H54"/>
    <mergeCell ref="B55:B57"/>
    <mergeCell ref="C55:C57"/>
    <mergeCell ref="D55:D57"/>
    <mergeCell ref="E55:E57"/>
    <mergeCell ref="F55:F57"/>
    <mergeCell ref="G55:G57"/>
    <mergeCell ref="H55:H57"/>
    <mergeCell ref="B52:B54"/>
    <mergeCell ref="C52:C54"/>
    <mergeCell ref="D52:D54"/>
    <mergeCell ref="E52:E54"/>
    <mergeCell ref="F52:F54"/>
    <mergeCell ref="G46:G48"/>
    <mergeCell ref="H46:H48"/>
    <mergeCell ref="B49:B51"/>
    <mergeCell ref="C49:C51"/>
    <mergeCell ref="D49:D51"/>
    <mergeCell ref="E49:E51"/>
    <mergeCell ref="F49:F51"/>
    <mergeCell ref="G49:G51"/>
    <mergeCell ref="H49:H51"/>
    <mergeCell ref="B46:B48"/>
    <mergeCell ref="C46:C48"/>
    <mergeCell ref="D46:D48"/>
    <mergeCell ref="E46:E48"/>
    <mergeCell ref="F46:F48"/>
    <mergeCell ref="A1:H1"/>
    <mergeCell ref="B43:B45"/>
    <mergeCell ref="C43:C45"/>
    <mergeCell ref="D43:D45"/>
    <mergeCell ref="E43:E45"/>
    <mergeCell ref="F43:F45"/>
    <mergeCell ref="G43:G45"/>
    <mergeCell ref="H43:H45"/>
  </mergeCells>
  <pageMargins left="0.7" right="0.7" top="0.25" bottom="0.22" header="0.12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</dc:creator>
  <cp:lastModifiedBy>GILL</cp:lastModifiedBy>
  <cp:lastPrinted>2017-02-03T05:37:58Z</cp:lastPrinted>
  <dcterms:created xsi:type="dcterms:W3CDTF">2016-09-03T06:00:23Z</dcterms:created>
  <dcterms:modified xsi:type="dcterms:W3CDTF">2017-02-15T10:01:05Z</dcterms:modified>
</cp:coreProperties>
</file>