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97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G75" i="2"/>
  <c r="G72"/>
  <c r="H75"/>
  <c r="F75"/>
  <c r="C75"/>
  <c r="H72"/>
  <c r="E72"/>
  <c r="E69"/>
  <c r="H69" s="1"/>
  <c r="H66"/>
  <c r="G66"/>
  <c r="E66"/>
  <c r="G63"/>
  <c r="E63"/>
  <c r="H63" s="1"/>
  <c r="D63"/>
  <c r="E60"/>
  <c r="H60" s="1"/>
  <c r="D60"/>
  <c r="G57"/>
  <c r="E57"/>
  <c r="H57" s="1"/>
  <c r="E54"/>
  <c r="G54" s="1"/>
  <c r="D54"/>
  <c r="E51"/>
  <c r="G51" s="1"/>
  <c r="G48"/>
  <c r="E48"/>
  <c r="H48" s="1"/>
  <c r="E45"/>
  <c r="G45" s="1"/>
  <c r="F42"/>
  <c r="D42"/>
  <c r="D75" s="1"/>
  <c r="H45" l="1"/>
  <c r="E42"/>
  <c r="G60"/>
  <c r="G69"/>
  <c r="H51"/>
  <c r="H54"/>
  <c r="H42" l="1"/>
  <c r="G42"/>
  <c r="G4" l="1"/>
  <c r="E4"/>
  <c r="H4" s="1"/>
  <c r="E5"/>
  <c r="H5" s="1"/>
  <c r="E3"/>
  <c r="H27"/>
  <c r="H30"/>
  <c r="H31"/>
  <c r="G29"/>
  <c r="G30"/>
  <c r="G31"/>
  <c r="G33"/>
  <c r="G34"/>
  <c r="G35"/>
  <c r="E28"/>
  <c r="G28" s="1"/>
  <c r="E29"/>
  <c r="H29" s="1"/>
  <c r="E30"/>
  <c r="E31"/>
  <c r="E32"/>
  <c r="H32" s="1"/>
  <c r="E33"/>
  <c r="H33" s="1"/>
  <c r="E34"/>
  <c r="H34" s="1"/>
  <c r="E35"/>
  <c r="H35" s="1"/>
  <c r="E36"/>
  <c r="H36" s="1"/>
  <c r="E37"/>
  <c r="H37" s="1"/>
  <c r="E38"/>
  <c r="G38" s="1"/>
  <c r="E39"/>
  <c r="G39" s="1"/>
  <c r="E40"/>
  <c r="H40" s="1"/>
  <c r="E41"/>
  <c r="H41" s="1"/>
  <c r="E27"/>
  <c r="G27" s="1"/>
  <c r="H28" l="1"/>
  <c r="G37"/>
  <c r="G32"/>
  <c r="G3"/>
  <c r="H3"/>
  <c r="G41"/>
  <c r="G40"/>
  <c r="H39"/>
  <c r="H38"/>
  <c r="G36"/>
  <c r="G5"/>
  <c r="G10"/>
  <c r="H26"/>
  <c r="E7"/>
  <c r="G7" s="1"/>
  <c r="E8"/>
  <c r="G8" s="1"/>
  <c r="E9"/>
  <c r="G9" s="1"/>
  <c r="E10"/>
  <c r="H10" s="1"/>
  <c r="E11"/>
  <c r="G11" s="1"/>
  <c r="E12"/>
  <c r="G12" s="1"/>
  <c r="E13"/>
  <c r="G13" s="1"/>
  <c r="E14"/>
  <c r="G14" s="1"/>
  <c r="E15"/>
  <c r="G15" s="1"/>
  <c r="E16"/>
  <c r="H16" s="1"/>
  <c r="E17"/>
  <c r="G17" s="1"/>
  <c r="E18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6"/>
  <c r="H6" s="1"/>
  <c r="H18" l="1"/>
  <c r="G18"/>
  <c r="H19"/>
  <c r="H11"/>
  <c r="H7"/>
  <c r="G6"/>
  <c r="E75"/>
  <c r="H20"/>
  <c r="H12"/>
  <c r="H8"/>
  <c r="H13"/>
  <c r="H9"/>
  <c r="H17"/>
  <c r="H25"/>
  <c r="H24"/>
  <c r="H23"/>
  <c r="H22"/>
  <c r="H21"/>
  <c r="G16"/>
  <c r="H15"/>
  <c r="H14"/>
</calcChain>
</file>

<file path=xl/sharedStrings.xml><?xml version="1.0" encoding="utf-8"?>
<sst xmlns="http://schemas.openxmlformats.org/spreadsheetml/2006/main" count="60" uniqueCount="60">
  <si>
    <t>Collection</t>
  </si>
  <si>
    <t>Balance</t>
  </si>
  <si>
    <t>Scheme</t>
  </si>
  <si>
    <t>Kadavanthra
Market(6950)</t>
  </si>
  <si>
    <t>Bunks Near
KSRTC (6951)</t>
  </si>
  <si>
    <t>Eastern Entry
(7007)</t>
  </si>
  <si>
    <t>Kaloor Market</t>
  </si>
  <si>
    <t>Ambedkar 
Stadium</t>
  </si>
  <si>
    <t>Matsyafed</t>
  </si>
  <si>
    <t>Kerafed</t>
  </si>
  <si>
    <t>Passport Office 
P.N</t>
  </si>
  <si>
    <t>Near Kairali
Appartment</t>
  </si>
  <si>
    <t>Gandhi Nagar
(Godown)</t>
  </si>
  <si>
    <t>P.Nagar (40604)</t>
  </si>
  <si>
    <t>Opp.K.V G.N
(40616)</t>
  </si>
  <si>
    <t>WJHS (40612)</t>
  </si>
  <si>
    <t>RBI (40624)</t>
  </si>
  <si>
    <t>Near HIG(40611)</t>
  </si>
  <si>
    <t>EWE (40618)</t>
  </si>
  <si>
    <t>K.West (40619)</t>
  </si>
  <si>
    <t>SR Road(40617)</t>
  </si>
  <si>
    <t>KK Road(40918)</t>
  </si>
  <si>
    <t>CE (16284)</t>
  </si>
  <si>
    <t>Opening 
Balance</t>
  </si>
  <si>
    <t>Current 
Demand</t>
  </si>
  <si>
    <t>Total 
Demand</t>
  </si>
  <si>
    <t>% Of Demand 
Collected</t>
  </si>
  <si>
    <t xml:space="preserve">JNIS </t>
  </si>
  <si>
    <t xml:space="preserve">NR JNIS </t>
  </si>
  <si>
    <t>Sl.No.</t>
  </si>
  <si>
    <t>ROB Span</t>
  </si>
  <si>
    <t>Space Under BOT K.K.Road</t>
  </si>
  <si>
    <t>EHS I (17450)</t>
  </si>
  <si>
    <t>EHS II (17451)</t>
  </si>
  <si>
    <t>RWCHS (17210)</t>
  </si>
  <si>
    <t>J S P (17010)</t>
  </si>
  <si>
    <t>EWTPS (17060)</t>
  </si>
  <si>
    <t>EWETPS (17065)</t>
  </si>
  <si>
    <t>MVHS (17100)</t>
  </si>
  <si>
    <t>THOTTAKATTUKARA (17110)</t>
  </si>
  <si>
    <t>T.P.CANAL (17120)</t>
  </si>
  <si>
    <t>ENTPS (17198)</t>
  </si>
  <si>
    <t>RWTPS (17210)</t>
  </si>
  <si>
    <t>ESCC (17320)</t>
  </si>
  <si>
    <t>SHSTHK (17640)</t>
  </si>
  <si>
    <t>KALOOR TPS (18189)</t>
  </si>
  <si>
    <t>RWCHS (17211)</t>
  </si>
  <si>
    <t>DCB STATEMENT FOR THE MONTH OF OCTOBER 2016  AS ON 31-10-2016</t>
  </si>
  <si>
    <t xml:space="preserve">CMDS </t>
  </si>
  <si>
    <t>CMDS (OFFICE SPACE)</t>
  </si>
  <si>
    <t>VELIMAIDAN</t>
  </si>
  <si>
    <t>KAKKANAD</t>
  </si>
  <si>
    <t>KINCO JETTY</t>
  </si>
  <si>
    <t>GANDHI NAGAR</t>
  </si>
  <si>
    <t>PANAMPILLY NAGAR BUNKS &amp; PANAMPILLY NAGAR(P P OFFICE)</t>
  </si>
  <si>
    <t>MANAPATTYPARAMB BUNKS</t>
  </si>
  <si>
    <t>COMMON EXPENSE</t>
  </si>
  <si>
    <t>HOUSING SCHEME  (C-11)</t>
  </si>
  <si>
    <t>HOUSING LOAN       (L-11)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</si>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</sst>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/>
    <xf numFmtId="1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10" fontId="5" fillId="0" borderId="1" xfId="1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0" fillId="0" borderId="0" xfId="0" applyAlignment="1"/>
    <xf numFmtId="9" fontId="5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10" fontId="7" fillId="0" borderId="1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E0EE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A58" workbookViewId="0">
      <selection activeCell="E84" sqref="E84"/>
    </sheetView>
  </sheetViews>
  <sheetFormatPr defaultRowHeight="15"/>
  <cols>
    <col min="1" max="1" width="7.28515625" style="10" customWidth="1"/>
    <col min="2" max="2" width="32.85546875" style="20" bestFit="1" customWidth="1"/>
    <col min="3" max="4" width="13.7109375" style="10" customWidth="1"/>
    <col min="5" max="8" width="13.7109375" style="14" customWidth="1"/>
    <col min="9" max="9" width="10.140625" bestFit="1" customWidth="1"/>
    <col min="11" max="11" width="10.42578125" bestFit="1" customWidth="1"/>
  </cols>
  <sheetData>
    <row r="1" spans="1:9" ht="18.75">
      <c r="A1" s="27" t="s">
        <v>47</v>
      </c>
      <c r="B1" s="27"/>
      <c r="C1" s="27"/>
      <c r="D1" s="27"/>
      <c r="E1" s="27"/>
      <c r="F1" s="27"/>
      <c r="G1" s="27"/>
      <c r="H1" s="27"/>
      <c r="I1" s="1"/>
    </row>
    <row r="2" spans="1:9" ht="25.5">
      <c r="A2" s="3" t="s">
        <v>29</v>
      </c>
      <c r="B2" s="5" t="s">
        <v>2</v>
      </c>
      <c r="C2" s="9" t="s">
        <v>23</v>
      </c>
      <c r="D2" s="9" t="s">
        <v>24</v>
      </c>
      <c r="E2" s="11" t="s">
        <v>25</v>
      </c>
      <c r="F2" s="15" t="s">
        <v>0</v>
      </c>
      <c r="G2" s="11" t="s">
        <v>26</v>
      </c>
      <c r="H2" s="15" t="s">
        <v>1</v>
      </c>
    </row>
    <row r="3" spans="1:9" ht="20.100000000000001" customHeight="1">
      <c r="A3" s="4">
        <v>1</v>
      </c>
      <c r="B3" s="5" t="s">
        <v>27</v>
      </c>
      <c r="C3" s="4">
        <v>13941208</v>
      </c>
      <c r="D3" s="4">
        <v>2043607</v>
      </c>
      <c r="E3" s="12">
        <f>C3+D3</f>
        <v>15984815</v>
      </c>
      <c r="F3" s="12">
        <v>1584952</v>
      </c>
      <c r="G3" s="16">
        <f>F3/E3</f>
        <v>9.9153602966315216E-2</v>
      </c>
      <c r="H3" s="12">
        <f>E3-F3</f>
        <v>14399863</v>
      </c>
    </row>
    <row r="4" spans="1:9" ht="20.100000000000001" customHeight="1">
      <c r="A4" s="4">
        <v>2</v>
      </c>
      <c r="B4" s="5" t="s">
        <v>28</v>
      </c>
      <c r="C4" s="4">
        <v>971374</v>
      </c>
      <c r="D4" s="4">
        <v>218144</v>
      </c>
      <c r="E4" s="12">
        <f t="shared" ref="E4:E5" si="0">C4+D4</f>
        <v>1189518</v>
      </c>
      <c r="F4" s="12">
        <v>242389</v>
      </c>
      <c r="G4" s="16">
        <f t="shared" ref="G4:G5" si="1">F4/E4</f>
        <v>0.20377077101817712</v>
      </c>
      <c r="H4" s="12">
        <f t="shared" ref="H4:H5" si="2">E4-F4</f>
        <v>947129</v>
      </c>
    </row>
    <row r="5" spans="1:9" ht="20.100000000000001" customHeight="1">
      <c r="A5" s="4">
        <v>3</v>
      </c>
      <c r="B5" s="7" t="s">
        <v>30</v>
      </c>
      <c r="C5" s="4">
        <v>1466075</v>
      </c>
      <c r="D5" s="4">
        <v>51713</v>
      </c>
      <c r="E5" s="12">
        <f t="shared" si="0"/>
        <v>1517788</v>
      </c>
      <c r="F5" s="12">
        <v>68449</v>
      </c>
      <c r="G5" s="16">
        <f t="shared" si="1"/>
        <v>4.5097866105147752E-2</v>
      </c>
      <c r="H5" s="12">
        <f t="shared" si="2"/>
        <v>1449339</v>
      </c>
    </row>
    <row r="6" spans="1:9" ht="20.100000000000001" customHeight="1">
      <c r="A6" s="4">
        <v>4</v>
      </c>
      <c r="B6" s="5" t="s">
        <v>6</v>
      </c>
      <c r="C6" s="4">
        <v>7609580</v>
      </c>
      <c r="D6" s="4">
        <v>1046841</v>
      </c>
      <c r="E6" s="12">
        <f>C6+D6</f>
        <v>8656421</v>
      </c>
      <c r="F6" s="12">
        <v>10651</v>
      </c>
      <c r="G6" s="16">
        <f>F6/E6</f>
        <v>1.2304161269420699E-3</v>
      </c>
      <c r="H6" s="12">
        <f>E6-F6</f>
        <v>8645770</v>
      </c>
    </row>
    <row r="7" spans="1:9" ht="20.100000000000001" customHeight="1">
      <c r="A7" s="4">
        <v>5</v>
      </c>
      <c r="B7" s="5" t="s">
        <v>7</v>
      </c>
      <c r="C7" s="4">
        <v>6104865</v>
      </c>
      <c r="D7" s="4">
        <v>82495</v>
      </c>
      <c r="E7" s="12">
        <f t="shared" ref="E7:E26" si="3">C7+D7</f>
        <v>6187360</v>
      </c>
      <c r="F7" s="12">
        <v>21077</v>
      </c>
      <c r="G7" s="16">
        <f t="shared" ref="G7:G41" si="4">F7/E7</f>
        <v>3.4064609138631016E-3</v>
      </c>
      <c r="H7" s="12">
        <f t="shared" ref="H7:H41" si="5">E7-F7</f>
        <v>6166283</v>
      </c>
    </row>
    <row r="8" spans="1:9" ht="20.100000000000001" customHeight="1">
      <c r="A8" s="4">
        <v>6</v>
      </c>
      <c r="B8" s="6" t="s">
        <v>8</v>
      </c>
      <c r="C8" s="4">
        <v>7782</v>
      </c>
      <c r="D8" s="4">
        <v>3604</v>
      </c>
      <c r="E8" s="12">
        <f t="shared" si="3"/>
        <v>11386</v>
      </c>
      <c r="F8" s="12">
        <v>3604</v>
      </c>
      <c r="G8" s="16">
        <f t="shared" si="4"/>
        <v>0.31652907078868786</v>
      </c>
      <c r="H8" s="12">
        <f t="shared" si="5"/>
        <v>7782</v>
      </c>
    </row>
    <row r="9" spans="1:9" ht="20.100000000000001" customHeight="1">
      <c r="A9" s="4">
        <v>7</v>
      </c>
      <c r="B9" s="7" t="s">
        <v>9</v>
      </c>
      <c r="C9" s="4">
        <v>5177</v>
      </c>
      <c r="D9" s="4">
        <v>1798</v>
      </c>
      <c r="E9" s="12">
        <f t="shared" si="3"/>
        <v>6975</v>
      </c>
      <c r="F9" s="12">
        <v>1798</v>
      </c>
      <c r="G9" s="16">
        <f t="shared" si="4"/>
        <v>0.25777777777777777</v>
      </c>
      <c r="H9" s="12">
        <f t="shared" si="5"/>
        <v>5177</v>
      </c>
    </row>
    <row r="10" spans="1:9" ht="20.100000000000001" customHeight="1">
      <c r="A10" s="4">
        <v>8</v>
      </c>
      <c r="B10" s="7" t="s">
        <v>10</v>
      </c>
      <c r="C10" s="4">
        <v>536040</v>
      </c>
      <c r="D10" s="4">
        <v>41240</v>
      </c>
      <c r="E10" s="12">
        <f t="shared" si="3"/>
        <v>577280</v>
      </c>
      <c r="F10" s="12">
        <v>11999</v>
      </c>
      <c r="G10" s="16">
        <f t="shared" si="4"/>
        <v>2.0785407427937917E-2</v>
      </c>
      <c r="H10" s="12">
        <f t="shared" si="5"/>
        <v>565281</v>
      </c>
    </row>
    <row r="11" spans="1:9" ht="20.100000000000001" customHeight="1">
      <c r="A11" s="4">
        <v>9</v>
      </c>
      <c r="B11" s="7" t="s">
        <v>11</v>
      </c>
      <c r="C11" s="4">
        <v>0</v>
      </c>
      <c r="D11" s="4">
        <v>9332</v>
      </c>
      <c r="E11" s="12">
        <f t="shared" si="3"/>
        <v>9332</v>
      </c>
      <c r="F11" s="12">
        <v>9332</v>
      </c>
      <c r="G11" s="17">
        <f t="shared" si="4"/>
        <v>1</v>
      </c>
      <c r="H11" s="12">
        <f t="shared" si="5"/>
        <v>0</v>
      </c>
    </row>
    <row r="12" spans="1:9" ht="20.100000000000001" customHeight="1">
      <c r="A12" s="4">
        <v>10</v>
      </c>
      <c r="B12" s="7" t="s">
        <v>12</v>
      </c>
      <c r="C12" s="4">
        <v>596405</v>
      </c>
      <c r="D12" s="4">
        <v>90280</v>
      </c>
      <c r="E12" s="12">
        <f t="shared" si="3"/>
        <v>686685</v>
      </c>
      <c r="F12" s="12">
        <v>0</v>
      </c>
      <c r="G12" s="16">
        <f t="shared" si="4"/>
        <v>0</v>
      </c>
      <c r="H12" s="12">
        <f t="shared" si="5"/>
        <v>686685</v>
      </c>
    </row>
    <row r="13" spans="1:9" ht="20.100000000000001" customHeight="1">
      <c r="A13" s="4">
        <v>11</v>
      </c>
      <c r="B13" s="5" t="s">
        <v>3</v>
      </c>
      <c r="C13" s="4">
        <v>866341</v>
      </c>
      <c r="D13" s="4">
        <v>132164</v>
      </c>
      <c r="E13" s="12">
        <f t="shared" si="3"/>
        <v>998505</v>
      </c>
      <c r="F13" s="12">
        <v>118024</v>
      </c>
      <c r="G13" s="16">
        <f t="shared" si="4"/>
        <v>0.11820071006154201</v>
      </c>
      <c r="H13" s="12">
        <f t="shared" si="5"/>
        <v>880481</v>
      </c>
    </row>
    <row r="14" spans="1:9" ht="20.100000000000001" customHeight="1">
      <c r="A14" s="4">
        <v>12</v>
      </c>
      <c r="B14" s="5" t="s">
        <v>4</v>
      </c>
      <c r="C14" s="4">
        <v>245581</v>
      </c>
      <c r="D14" s="4">
        <v>21214</v>
      </c>
      <c r="E14" s="12">
        <f t="shared" si="3"/>
        <v>266795</v>
      </c>
      <c r="F14" s="12">
        <v>14082</v>
      </c>
      <c r="G14" s="16">
        <f t="shared" si="4"/>
        <v>5.278209861504151E-2</v>
      </c>
      <c r="H14" s="12">
        <f t="shared" si="5"/>
        <v>252713</v>
      </c>
    </row>
    <row r="15" spans="1:9" ht="20.100000000000001" customHeight="1">
      <c r="A15" s="4">
        <v>13</v>
      </c>
      <c r="B15" s="7" t="s">
        <v>5</v>
      </c>
      <c r="C15" s="4">
        <v>805811</v>
      </c>
      <c r="D15" s="4">
        <v>367766</v>
      </c>
      <c r="E15" s="12">
        <f t="shared" si="3"/>
        <v>1173577</v>
      </c>
      <c r="F15" s="12">
        <v>325474</v>
      </c>
      <c r="G15" s="16">
        <f t="shared" si="4"/>
        <v>0.27733501934683452</v>
      </c>
      <c r="H15" s="12">
        <f t="shared" si="5"/>
        <v>848103</v>
      </c>
    </row>
    <row r="16" spans="1:9" ht="20.100000000000001" customHeight="1">
      <c r="A16" s="4">
        <v>14</v>
      </c>
      <c r="B16" s="7" t="s">
        <v>14</v>
      </c>
      <c r="C16" s="4">
        <v>197606</v>
      </c>
      <c r="D16" s="4">
        <v>76851</v>
      </c>
      <c r="E16" s="12">
        <f t="shared" si="3"/>
        <v>274457</v>
      </c>
      <c r="F16" s="12">
        <v>64208</v>
      </c>
      <c r="G16" s="16">
        <f t="shared" si="4"/>
        <v>0.23394557253048748</v>
      </c>
      <c r="H16" s="12">
        <f t="shared" si="5"/>
        <v>210249</v>
      </c>
    </row>
    <row r="17" spans="1:8" ht="20.100000000000001" customHeight="1">
      <c r="A17" s="4">
        <v>15</v>
      </c>
      <c r="B17" s="7" t="s">
        <v>13</v>
      </c>
      <c r="C17" s="4">
        <v>112680</v>
      </c>
      <c r="D17" s="4">
        <v>233042</v>
      </c>
      <c r="E17" s="12">
        <f t="shared" si="3"/>
        <v>345722</v>
      </c>
      <c r="F17" s="12">
        <v>81210</v>
      </c>
      <c r="G17" s="16">
        <f t="shared" si="4"/>
        <v>0.23489971711375035</v>
      </c>
      <c r="H17" s="12">
        <f t="shared" si="5"/>
        <v>264512</v>
      </c>
    </row>
    <row r="18" spans="1:8" ht="20.100000000000001" customHeight="1">
      <c r="A18" s="4">
        <v>16</v>
      </c>
      <c r="B18" s="7" t="s">
        <v>15</v>
      </c>
      <c r="C18" s="4">
        <v>227892</v>
      </c>
      <c r="D18" s="4">
        <v>41216</v>
      </c>
      <c r="E18" s="12">
        <f t="shared" si="3"/>
        <v>269108</v>
      </c>
      <c r="F18" s="12">
        <v>66199</v>
      </c>
      <c r="G18" s="16">
        <f t="shared" si="4"/>
        <v>0.24599417334304444</v>
      </c>
      <c r="H18" s="12">
        <f t="shared" si="5"/>
        <v>202909</v>
      </c>
    </row>
    <row r="19" spans="1:8" ht="20.100000000000001" customHeight="1">
      <c r="A19" s="4">
        <v>17</v>
      </c>
      <c r="B19" s="8" t="s">
        <v>16</v>
      </c>
      <c r="C19" s="4">
        <v>81666</v>
      </c>
      <c r="D19" s="4">
        <v>65128</v>
      </c>
      <c r="E19" s="12">
        <f t="shared" si="3"/>
        <v>146794</v>
      </c>
      <c r="F19" s="12">
        <v>82627</v>
      </c>
      <c r="G19" s="16">
        <f t="shared" si="4"/>
        <v>0.56287722931454964</v>
      </c>
      <c r="H19" s="12">
        <f t="shared" si="5"/>
        <v>64167</v>
      </c>
    </row>
    <row r="20" spans="1:8" ht="20.100000000000001" customHeight="1">
      <c r="A20" s="4">
        <v>18</v>
      </c>
      <c r="B20" s="8" t="s">
        <v>17</v>
      </c>
      <c r="C20" s="4">
        <v>79215</v>
      </c>
      <c r="D20" s="4">
        <v>29487</v>
      </c>
      <c r="E20" s="12">
        <f t="shared" si="3"/>
        <v>108702</v>
      </c>
      <c r="F20" s="12">
        <v>9964</v>
      </c>
      <c r="G20" s="16">
        <f t="shared" si="4"/>
        <v>9.1663446854703678E-2</v>
      </c>
      <c r="H20" s="12">
        <f t="shared" si="5"/>
        <v>98738</v>
      </c>
    </row>
    <row r="21" spans="1:8" ht="20.100000000000001" customHeight="1">
      <c r="A21" s="4">
        <v>19</v>
      </c>
      <c r="B21" s="8" t="s">
        <v>18</v>
      </c>
      <c r="C21" s="4">
        <v>81463</v>
      </c>
      <c r="D21" s="4">
        <v>16935</v>
      </c>
      <c r="E21" s="12">
        <f t="shared" si="3"/>
        <v>98398</v>
      </c>
      <c r="F21" s="12">
        <v>33737</v>
      </c>
      <c r="G21" s="16">
        <f t="shared" si="4"/>
        <v>0.34286265981015873</v>
      </c>
      <c r="H21" s="12">
        <f t="shared" si="5"/>
        <v>64661</v>
      </c>
    </row>
    <row r="22" spans="1:8" ht="20.100000000000001" customHeight="1">
      <c r="A22" s="4">
        <v>20</v>
      </c>
      <c r="B22" s="8" t="s">
        <v>19</v>
      </c>
      <c r="C22" s="4">
        <v>6309</v>
      </c>
      <c r="D22" s="4">
        <v>15544</v>
      </c>
      <c r="E22" s="12">
        <f t="shared" si="3"/>
        <v>21853</v>
      </c>
      <c r="F22" s="12">
        <v>4788</v>
      </c>
      <c r="G22" s="16">
        <f t="shared" si="4"/>
        <v>0.21910035235436781</v>
      </c>
      <c r="H22" s="12">
        <f t="shared" si="5"/>
        <v>17065</v>
      </c>
    </row>
    <row r="23" spans="1:8" ht="20.100000000000001" customHeight="1">
      <c r="A23" s="4">
        <v>21</v>
      </c>
      <c r="B23" s="8" t="s">
        <v>20</v>
      </c>
      <c r="C23" s="4">
        <v>4321</v>
      </c>
      <c r="D23" s="4">
        <v>16736</v>
      </c>
      <c r="E23" s="12">
        <f t="shared" si="3"/>
        <v>21057</v>
      </c>
      <c r="F23" s="12">
        <v>11759</v>
      </c>
      <c r="G23" s="16">
        <f t="shared" si="4"/>
        <v>0.55843662440043695</v>
      </c>
      <c r="H23" s="12">
        <f t="shared" si="5"/>
        <v>9298</v>
      </c>
    </row>
    <row r="24" spans="1:8" ht="20.100000000000001" customHeight="1">
      <c r="A24" s="4">
        <v>22</v>
      </c>
      <c r="B24" s="8" t="s">
        <v>21</v>
      </c>
      <c r="C24" s="4">
        <v>9482</v>
      </c>
      <c r="D24" s="4">
        <v>5588</v>
      </c>
      <c r="E24" s="12">
        <f t="shared" si="3"/>
        <v>15070</v>
      </c>
      <c r="F24" s="12">
        <v>3397</v>
      </c>
      <c r="G24" s="16">
        <f t="shared" si="4"/>
        <v>0.22541473125414732</v>
      </c>
      <c r="H24" s="12">
        <f t="shared" si="5"/>
        <v>11673</v>
      </c>
    </row>
    <row r="25" spans="1:8" ht="20.100000000000001" customHeight="1">
      <c r="A25" s="4">
        <v>23</v>
      </c>
      <c r="B25" s="8" t="s">
        <v>22</v>
      </c>
      <c r="C25" s="4">
        <v>4706</v>
      </c>
      <c r="D25" s="4">
        <v>5012</v>
      </c>
      <c r="E25" s="12">
        <f t="shared" si="3"/>
        <v>9718</v>
      </c>
      <c r="F25" s="12">
        <v>4030</v>
      </c>
      <c r="G25" s="16">
        <f t="shared" si="4"/>
        <v>0.41469438155999178</v>
      </c>
      <c r="H25" s="12">
        <f t="shared" si="5"/>
        <v>5688</v>
      </c>
    </row>
    <row r="26" spans="1:8" ht="20.100000000000001" customHeight="1">
      <c r="A26" s="4">
        <v>24</v>
      </c>
      <c r="B26" s="8" t="s">
        <v>31</v>
      </c>
      <c r="C26" s="4">
        <v>12000</v>
      </c>
      <c r="D26" s="4">
        <v>4000</v>
      </c>
      <c r="E26" s="12">
        <f t="shared" si="3"/>
        <v>16000</v>
      </c>
      <c r="F26" s="12">
        <v>0</v>
      </c>
      <c r="G26" s="16">
        <f t="shared" si="4"/>
        <v>0</v>
      </c>
      <c r="H26" s="12">
        <f t="shared" si="5"/>
        <v>16000</v>
      </c>
    </row>
    <row r="27" spans="1:8" ht="20.100000000000001" customHeight="1">
      <c r="A27" s="4">
        <v>25</v>
      </c>
      <c r="B27" s="18" t="s">
        <v>32</v>
      </c>
      <c r="C27" s="4">
        <v>273023</v>
      </c>
      <c r="D27" s="4">
        <v>20111</v>
      </c>
      <c r="E27" s="13">
        <f>C27+D27</f>
        <v>293134</v>
      </c>
      <c r="F27" s="12">
        <v>18010</v>
      </c>
      <c r="G27" s="16">
        <f t="shared" si="4"/>
        <v>6.143947819086152E-2</v>
      </c>
      <c r="H27" s="12">
        <f t="shared" si="5"/>
        <v>275124</v>
      </c>
    </row>
    <row r="28" spans="1:8" ht="20.100000000000001" customHeight="1">
      <c r="A28" s="4">
        <v>26</v>
      </c>
      <c r="B28" s="18" t="s">
        <v>33</v>
      </c>
      <c r="C28" s="4">
        <v>3189861</v>
      </c>
      <c r="D28" s="4">
        <v>397472</v>
      </c>
      <c r="E28" s="13">
        <f t="shared" ref="E28:E41" si="6">C28+D28</f>
        <v>3587333</v>
      </c>
      <c r="F28" s="12">
        <v>355554</v>
      </c>
      <c r="G28" s="16">
        <f t="shared" si="4"/>
        <v>9.9113742716385678E-2</v>
      </c>
      <c r="H28" s="12">
        <f t="shared" si="5"/>
        <v>3231779</v>
      </c>
    </row>
    <row r="29" spans="1:8" ht="20.100000000000001" customHeight="1">
      <c r="A29" s="4">
        <v>27</v>
      </c>
      <c r="B29" s="18" t="s">
        <v>34</v>
      </c>
      <c r="C29" s="4">
        <v>204373</v>
      </c>
      <c r="D29" s="4">
        <v>172858</v>
      </c>
      <c r="E29" s="13">
        <f t="shared" si="6"/>
        <v>377231</v>
      </c>
      <c r="F29" s="12">
        <v>232190</v>
      </c>
      <c r="G29" s="16">
        <f t="shared" si="4"/>
        <v>0.61551145054356615</v>
      </c>
      <c r="H29" s="12">
        <f t="shared" si="5"/>
        <v>145041</v>
      </c>
    </row>
    <row r="30" spans="1:8" ht="20.100000000000001" customHeight="1">
      <c r="A30" s="4">
        <v>28</v>
      </c>
      <c r="B30" s="18" t="s">
        <v>35</v>
      </c>
      <c r="C30" s="4">
        <v>250910</v>
      </c>
      <c r="D30" s="4">
        <v>33636</v>
      </c>
      <c r="E30" s="13">
        <f t="shared" si="6"/>
        <v>284546</v>
      </c>
      <c r="F30" s="12">
        <v>15137</v>
      </c>
      <c r="G30" s="16">
        <f t="shared" si="4"/>
        <v>5.3197022625515733E-2</v>
      </c>
      <c r="H30" s="12">
        <f t="shared" si="5"/>
        <v>269409</v>
      </c>
    </row>
    <row r="31" spans="1:8" ht="20.100000000000001" customHeight="1">
      <c r="A31" s="4">
        <v>29</v>
      </c>
      <c r="B31" s="18" t="s">
        <v>36</v>
      </c>
      <c r="C31" s="4">
        <v>109718</v>
      </c>
      <c r="D31" s="4">
        <v>0</v>
      </c>
      <c r="E31" s="13">
        <f t="shared" si="6"/>
        <v>109718</v>
      </c>
      <c r="F31" s="12">
        <v>0</v>
      </c>
      <c r="G31" s="16">
        <f t="shared" si="4"/>
        <v>0</v>
      </c>
      <c r="H31" s="12">
        <f t="shared" si="5"/>
        <v>109718</v>
      </c>
    </row>
    <row r="32" spans="1:8" ht="20.100000000000001" customHeight="1">
      <c r="A32" s="4">
        <v>30</v>
      </c>
      <c r="B32" s="18" t="s">
        <v>37</v>
      </c>
      <c r="C32" s="4">
        <v>1382030</v>
      </c>
      <c r="D32" s="4">
        <v>0</v>
      </c>
      <c r="E32" s="13">
        <f t="shared" si="6"/>
        <v>1382030</v>
      </c>
      <c r="F32" s="12">
        <v>0</v>
      </c>
      <c r="G32" s="16">
        <f t="shared" si="4"/>
        <v>0</v>
      </c>
      <c r="H32" s="12">
        <f t="shared" si="5"/>
        <v>1382030</v>
      </c>
    </row>
    <row r="33" spans="1:11" ht="20.100000000000001" customHeight="1">
      <c r="A33" s="4">
        <v>31</v>
      </c>
      <c r="B33" s="18" t="s">
        <v>38</v>
      </c>
      <c r="C33" s="4">
        <v>48939</v>
      </c>
      <c r="D33" s="4">
        <v>0</v>
      </c>
      <c r="E33" s="13">
        <f t="shared" si="6"/>
        <v>48939</v>
      </c>
      <c r="F33" s="12">
        <v>0</v>
      </c>
      <c r="G33" s="16">
        <f t="shared" si="4"/>
        <v>0</v>
      </c>
      <c r="H33" s="12">
        <f t="shared" si="5"/>
        <v>48939</v>
      </c>
      <c r="K33" s="2"/>
    </row>
    <row r="34" spans="1:11" ht="20.100000000000001" customHeight="1">
      <c r="A34" s="4">
        <v>32</v>
      </c>
      <c r="B34" s="18" t="s">
        <v>39</v>
      </c>
      <c r="C34" s="4">
        <v>29411332</v>
      </c>
      <c r="D34" s="4">
        <v>0</v>
      </c>
      <c r="E34" s="13">
        <f t="shared" si="6"/>
        <v>29411332</v>
      </c>
      <c r="F34" s="12">
        <v>0</v>
      </c>
      <c r="G34" s="16">
        <f t="shared" si="4"/>
        <v>0</v>
      </c>
      <c r="H34" s="12">
        <f t="shared" si="5"/>
        <v>29411332</v>
      </c>
      <c r="K34" s="2"/>
    </row>
    <row r="35" spans="1:11" ht="20.100000000000001" customHeight="1">
      <c r="A35" s="4">
        <v>33</v>
      </c>
      <c r="B35" s="19" t="s">
        <v>40</v>
      </c>
      <c r="C35" s="4">
        <v>185863</v>
      </c>
      <c r="D35" s="4">
        <v>0</v>
      </c>
      <c r="E35" s="13">
        <f t="shared" si="6"/>
        <v>185863</v>
      </c>
      <c r="F35" s="12">
        <v>0</v>
      </c>
      <c r="G35" s="16">
        <f t="shared" si="4"/>
        <v>0</v>
      </c>
      <c r="H35" s="12">
        <f t="shared" si="5"/>
        <v>185863</v>
      </c>
    </row>
    <row r="36" spans="1:11" ht="20.100000000000001" customHeight="1">
      <c r="A36" s="4">
        <v>34</v>
      </c>
      <c r="B36" s="19" t="s">
        <v>41</v>
      </c>
      <c r="C36" s="4">
        <v>481074</v>
      </c>
      <c r="D36" s="4">
        <v>0</v>
      </c>
      <c r="E36" s="13">
        <f t="shared" si="6"/>
        <v>481074</v>
      </c>
      <c r="F36" s="12">
        <v>0</v>
      </c>
      <c r="G36" s="16">
        <f t="shared" si="4"/>
        <v>0</v>
      </c>
      <c r="H36" s="12">
        <f t="shared" si="5"/>
        <v>481074</v>
      </c>
    </row>
    <row r="37" spans="1:11" ht="20.100000000000001" customHeight="1">
      <c r="A37" s="4">
        <v>35</v>
      </c>
      <c r="B37" s="19" t="s">
        <v>42</v>
      </c>
      <c r="C37" s="4">
        <v>547854</v>
      </c>
      <c r="D37" s="4">
        <v>0</v>
      </c>
      <c r="E37" s="13">
        <f t="shared" si="6"/>
        <v>547854</v>
      </c>
      <c r="F37" s="12">
        <v>0</v>
      </c>
      <c r="G37" s="16">
        <f t="shared" si="4"/>
        <v>0</v>
      </c>
      <c r="H37" s="12">
        <f t="shared" si="5"/>
        <v>547854</v>
      </c>
    </row>
    <row r="38" spans="1:11" ht="20.100000000000001" customHeight="1">
      <c r="A38" s="4">
        <v>36</v>
      </c>
      <c r="B38" s="19" t="s">
        <v>43</v>
      </c>
      <c r="C38" s="4">
        <v>262989</v>
      </c>
      <c r="D38" s="4">
        <v>0</v>
      </c>
      <c r="E38" s="13">
        <f t="shared" si="6"/>
        <v>262989</v>
      </c>
      <c r="F38" s="12">
        <v>0</v>
      </c>
      <c r="G38" s="16">
        <f t="shared" si="4"/>
        <v>0</v>
      </c>
      <c r="H38" s="12">
        <f t="shared" si="5"/>
        <v>262989</v>
      </c>
    </row>
    <row r="39" spans="1:11" ht="20.100000000000001" customHeight="1">
      <c r="A39" s="4">
        <v>37</v>
      </c>
      <c r="B39" s="19" t="s">
        <v>44</v>
      </c>
      <c r="C39" s="4">
        <v>383774</v>
      </c>
      <c r="D39" s="4">
        <v>0</v>
      </c>
      <c r="E39" s="13">
        <f t="shared" si="6"/>
        <v>383774</v>
      </c>
      <c r="F39" s="12">
        <v>0</v>
      </c>
      <c r="G39" s="16">
        <f t="shared" si="4"/>
        <v>0</v>
      </c>
      <c r="H39" s="12">
        <f t="shared" si="5"/>
        <v>383774</v>
      </c>
    </row>
    <row r="40" spans="1:11" ht="20.100000000000001" customHeight="1">
      <c r="A40" s="4">
        <v>38</v>
      </c>
      <c r="B40" s="19" t="s">
        <v>45</v>
      </c>
      <c r="C40" s="4">
        <v>803987</v>
      </c>
      <c r="D40" s="4">
        <v>0</v>
      </c>
      <c r="E40" s="13">
        <f t="shared" si="6"/>
        <v>803987</v>
      </c>
      <c r="F40" s="12">
        <v>0</v>
      </c>
      <c r="G40" s="16">
        <f t="shared" si="4"/>
        <v>0</v>
      </c>
      <c r="H40" s="12">
        <f t="shared" si="5"/>
        <v>803987</v>
      </c>
    </row>
    <row r="41" spans="1:11" ht="20.100000000000001" customHeight="1">
      <c r="A41" s="4">
        <v>39</v>
      </c>
      <c r="B41" s="19" t="s">
        <v>46</v>
      </c>
      <c r="C41" s="4">
        <v>55897</v>
      </c>
      <c r="D41" s="4">
        <v>0</v>
      </c>
      <c r="E41" s="13">
        <f t="shared" si="6"/>
        <v>55897</v>
      </c>
      <c r="F41" s="12">
        <v>0</v>
      </c>
      <c r="G41" s="16">
        <f t="shared" si="4"/>
        <v>0</v>
      </c>
      <c r="H41" s="12">
        <f t="shared" si="5"/>
        <v>55897</v>
      </c>
    </row>
    <row r="42" spans="1:11" ht="15.75" customHeight="1">
      <c r="A42" s="23">
        <v>40</v>
      </c>
      <c r="B42" s="24" t="s">
        <v>48</v>
      </c>
      <c r="C42" s="25">
        <v>3411156</v>
      </c>
      <c r="D42" s="25">
        <f>957851+116705+44648+28910</f>
        <v>1148114</v>
      </c>
      <c r="E42" s="22">
        <f>C42+D42</f>
        <v>4559270</v>
      </c>
      <c r="F42" s="22">
        <f>777120+69168+45679+6819</f>
        <v>898786</v>
      </c>
      <c r="G42" s="21">
        <f>F42/E42</f>
        <v>0.19713375167515854</v>
      </c>
      <c r="H42" s="22">
        <f>E42-F42</f>
        <v>3660484</v>
      </c>
    </row>
    <row r="43" spans="1:11" ht="10.5" customHeight="1">
      <c r="A43" s="23"/>
      <c r="B43" s="24"/>
      <c r="C43" s="25"/>
      <c r="D43" s="25"/>
      <c r="E43" s="22"/>
      <c r="F43" s="22"/>
      <c r="G43" s="21"/>
      <c r="H43" s="22"/>
    </row>
    <row r="44" spans="1:11" hidden="1">
      <c r="A44" s="23"/>
      <c r="B44" s="24"/>
      <c r="C44" s="25"/>
      <c r="D44" s="25"/>
      <c r="E44" s="22"/>
      <c r="F44" s="22"/>
      <c r="G44" s="21"/>
      <c r="H44" s="22"/>
    </row>
    <row r="45" spans="1:11">
      <c r="A45" s="23">
        <v>41</v>
      </c>
      <c r="B45" s="24" t="s">
        <v>49</v>
      </c>
      <c r="C45" s="25">
        <v>5745949</v>
      </c>
      <c r="D45" s="25">
        <v>628075</v>
      </c>
      <c r="E45" s="22">
        <f t="shared" ref="E45" si="7">C45+D45</f>
        <v>6374024</v>
      </c>
      <c r="F45" s="22">
        <v>381485</v>
      </c>
      <c r="G45" s="21">
        <f t="shared" ref="G45" si="8">F45/E45</f>
        <v>5.9849947223292538E-2</v>
      </c>
      <c r="H45" s="22">
        <f>E45-F45</f>
        <v>5992539</v>
      </c>
    </row>
    <row r="46" spans="1:11" ht="3" customHeight="1">
      <c r="A46" s="23"/>
      <c r="B46" s="24"/>
      <c r="C46" s="25"/>
      <c r="D46" s="25"/>
      <c r="E46" s="22"/>
      <c r="F46" s="22"/>
      <c r="G46" s="21"/>
      <c r="H46" s="22"/>
    </row>
    <row r="47" spans="1:11" hidden="1">
      <c r="A47" s="23"/>
      <c r="B47" s="24"/>
      <c r="C47" s="25"/>
      <c r="D47" s="25"/>
      <c r="E47" s="22"/>
      <c r="F47" s="22"/>
      <c r="G47" s="21"/>
      <c r="H47" s="22"/>
    </row>
    <row r="48" spans="1:11">
      <c r="A48" s="23">
        <v>42</v>
      </c>
      <c r="B48" s="24" t="s">
        <v>50</v>
      </c>
      <c r="C48" s="25">
        <v>253881</v>
      </c>
      <c r="D48" s="25">
        <v>21949</v>
      </c>
      <c r="E48" s="22">
        <f t="shared" ref="E48" si="9">C48+D48</f>
        <v>275830</v>
      </c>
      <c r="F48" s="22">
        <v>16078</v>
      </c>
      <c r="G48" s="21">
        <f t="shared" ref="G48" si="10">F48/E48</f>
        <v>5.8289526157415797E-2</v>
      </c>
      <c r="H48" s="22">
        <f t="shared" ref="H48" si="11">E48-F48</f>
        <v>259752</v>
      </c>
    </row>
    <row r="49" spans="1:8" ht="6" customHeight="1">
      <c r="A49" s="23"/>
      <c r="B49" s="24"/>
      <c r="C49" s="25"/>
      <c r="D49" s="25"/>
      <c r="E49" s="22"/>
      <c r="F49" s="22"/>
      <c r="G49" s="21"/>
      <c r="H49" s="22"/>
    </row>
    <row r="50" spans="1:8" hidden="1">
      <c r="A50" s="23"/>
      <c r="B50" s="24"/>
      <c r="C50" s="25"/>
      <c r="D50" s="25"/>
      <c r="E50" s="22"/>
      <c r="F50" s="22"/>
      <c r="G50" s="21"/>
      <c r="H50" s="22"/>
    </row>
    <row r="51" spans="1:8">
      <c r="A51" s="23">
        <v>43</v>
      </c>
      <c r="B51" s="24" t="s">
        <v>51</v>
      </c>
      <c r="C51" s="25">
        <v>385982</v>
      </c>
      <c r="D51" s="25">
        <v>33246</v>
      </c>
      <c r="E51" s="22">
        <f t="shared" ref="E51" si="12">C51+D51</f>
        <v>419228</v>
      </c>
      <c r="F51" s="22">
        <v>0</v>
      </c>
      <c r="G51" s="21">
        <f t="shared" ref="G51" si="13">F51/E51</f>
        <v>0</v>
      </c>
      <c r="H51" s="22">
        <f t="shared" ref="H51" si="14">E51-F51</f>
        <v>419228</v>
      </c>
    </row>
    <row r="52" spans="1:8" ht="7.5" customHeight="1">
      <c r="A52" s="23"/>
      <c r="B52" s="24"/>
      <c r="C52" s="25"/>
      <c r="D52" s="25"/>
      <c r="E52" s="22"/>
      <c r="F52" s="22"/>
      <c r="G52" s="21"/>
      <c r="H52" s="22"/>
    </row>
    <row r="53" spans="1:8" hidden="1">
      <c r="A53" s="23"/>
      <c r="B53" s="24"/>
      <c r="C53" s="25"/>
      <c r="D53" s="25"/>
      <c r="E53" s="22"/>
      <c r="F53" s="22"/>
      <c r="G53" s="21"/>
      <c r="H53" s="22"/>
    </row>
    <row r="54" spans="1:8">
      <c r="A54" s="23">
        <v>44</v>
      </c>
      <c r="B54" s="24" t="s">
        <v>52</v>
      </c>
      <c r="C54" s="25">
        <v>243942</v>
      </c>
      <c r="D54" s="25">
        <f>55249</f>
        <v>55249</v>
      </c>
      <c r="E54" s="22">
        <f t="shared" ref="E54" si="15">C54+D54</f>
        <v>299191</v>
      </c>
      <c r="F54" s="22">
        <v>40537</v>
      </c>
      <c r="G54" s="21">
        <f t="shared" ref="G54" si="16">F54/E54</f>
        <v>0.13548870119756276</v>
      </c>
      <c r="H54" s="22">
        <f t="shared" ref="H54" si="17">E54-F54</f>
        <v>258654</v>
      </c>
    </row>
    <row r="55" spans="1:8" ht="4.5" customHeight="1">
      <c r="A55" s="23"/>
      <c r="B55" s="24"/>
      <c r="C55" s="25"/>
      <c r="D55" s="25"/>
      <c r="E55" s="22"/>
      <c r="F55" s="22"/>
      <c r="G55" s="21"/>
      <c r="H55" s="22"/>
    </row>
    <row r="56" spans="1:8" hidden="1">
      <c r="A56" s="23"/>
      <c r="B56" s="24"/>
      <c r="C56" s="25"/>
      <c r="D56" s="25"/>
      <c r="E56" s="22"/>
      <c r="F56" s="22"/>
      <c r="G56" s="21"/>
      <c r="H56" s="22"/>
    </row>
    <row r="57" spans="1:8">
      <c r="A57" s="23">
        <v>45</v>
      </c>
      <c r="B57" s="24" t="s">
        <v>53</v>
      </c>
      <c r="C57" s="25">
        <v>1410647</v>
      </c>
      <c r="D57" s="25">
        <v>80988</v>
      </c>
      <c r="E57" s="22">
        <f t="shared" ref="E57" si="18">C57+D57</f>
        <v>1491635</v>
      </c>
      <c r="F57" s="22">
        <v>134191</v>
      </c>
      <c r="G57" s="21">
        <f t="shared" ref="G57:G66" si="19">F57/E57</f>
        <v>8.996235674276884E-2</v>
      </c>
      <c r="H57" s="22">
        <f t="shared" ref="H57" si="20">E57-F57</f>
        <v>1357444</v>
      </c>
    </row>
    <row r="58" spans="1:8" ht="7.5" customHeight="1">
      <c r="A58" s="23"/>
      <c r="B58" s="24"/>
      <c r="C58" s="25"/>
      <c r="D58" s="25"/>
      <c r="E58" s="22"/>
      <c r="F58" s="22"/>
      <c r="G58" s="21"/>
      <c r="H58" s="22"/>
    </row>
    <row r="59" spans="1:8" hidden="1">
      <c r="A59" s="23"/>
      <c r="B59" s="24"/>
      <c r="C59" s="25"/>
      <c r="D59" s="25"/>
      <c r="E59" s="22"/>
      <c r="F59" s="22"/>
      <c r="G59" s="21"/>
      <c r="H59" s="22"/>
    </row>
    <row r="60" spans="1:8">
      <c r="A60" s="23">
        <v>46</v>
      </c>
      <c r="B60" s="26" t="s">
        <v>54</v>
      </c>
      <c r="C60" s="25">
        <v>414446</v>
      </c>
      <c r="D60" s="25">
        <f>42434</f>
        <v>42434</v>
      </c>
      <c r="E60" s="22">
        <f t="shared" ref="E60" si="21">C60+D60</f>
        <v>456880</v>
      </c>
      <c r="F60" s="22">
        <v>17085</v>
      </c>
      <c r="G60" s="21">
        <f t="shared" si="19"/>
        <v>3.7394939590264402E-2</v>
      </c>
      <c r="H60" s="22">
        <f t="shared" ref="H60" si="22">E60-F60</f>
        <v>439795</v>
      </c>
    </row>
    <row r="61" spans="1:8" ht="12" customHeight="1">
      <c r="A61" s="23"/>
      <c r="B61" s="26"/>
      <c r="C61" s="25"/>
      <c r="D61" s="25"/>
      <c r="E61" s="22"/>
      <c r="F61" s="22"/>
      <c r="G61" s="21"/>
      <c r="H61" s="22"/>
    </row>
    <row r="62" spans="1:8" hidden="1">
      <c r="A62" s="23"/>
      <c r="B62" s="26"/>
      <c r="C62" s="25"/>
      <c r="D62" s="25"/>
      <c r="E62" s="22"/>
      <c r="F62" s="22"/>
      <c r="G62" s="21"/>
      <c r="H62" s="22"/>
    </row>
    <row r="63" spans="1:8">
      <c r="A63" s="23">
        <v>47</v>
      </c>
      <c r="B63" s="24" t="s">
        <v>55</v>
      </c>
      <c r="C63" s="25">
        <v>43613</v>
      </c>
      <c r="D63" s="25">
        <f>2042</f>
        <v>2042</v>
      </c>
      <c r="E63" s="22">
        <f t="shared" ref="E63" si="23">C63+D63</f>
        <v>45655</v>
      </c>
      <c r="F63" s="22">
        <v>5055</v>
      </c>
      <c r="G63" s="21">
        <f t="shared" si="19"/>
        <v>0.11072171722702881</v>
      </c>
      <c r="H63" s="22">
        <f t="shared" ref="H63" si="24">E63-F63</f>
        <v>40600</v>
      </c>
    </row>
    <row r="64" spans="1:8" ht="2.25" customHeight="1">
      <c r="A64" s="23"/>
      <c r="B64" s="24"/>
      <c r="C64" s="25"/>
      <c r="D64" s="25"/>
      <c r="E64" s="22"/>
      <c r="F64" s="22"/>
      <c r="G64" s="21"/>
      <c r="H64" s="22"/>
    </row>
    <row r="65" spans="1:8" hidden="1">
      <c r="A65" s="23"/>
      <c r="B65" s="24"/>
      <c r="C65" s="25"/>
      <c r="D65" s="25"/>
      <c r="E65" s="22"/>
      <c r="F65" s="22"/>
      <c r="G65" s="21"/>
      <c r="H65" s="22"/>
    </row>
    <row r="66" spans="1:8">
      <c r="A66" s="23">
        <v>48</v>
      </c>
      <c r="B66" s="24" t="s">
        <v>56</v>
      </c>
      <c r="C66" s="25">
        <v>279104</v>
      </c>
      <c r="D66" s="25">
        <v>108274</v>
      </c>
      <c r="E66" s="22">
        <f t="shared" ref="E66" si="25">C66+D66</f>
        <v>387378</v>
      </c>
      <c r="F66" s="22">
        <v>92620</v>
      </c>
      <c r="G66" s="21">
        <f t="shared" si="19"/>
        <v>0.23909463108385093</v>
      </c>
      <c r="H66" s="22">
        <f t="shared" ref="H66" si="26">E66-F66</f>
        <v>294758</v>
      </c>
    </row>
    <row r="67" spans="1:8" ht="5.25" customHeight="1">
      <c r="A67" s="23"/>
      <c r="B67" s="24"/>
      <c r="C67" s="25"/>
      <c r="D67" s="25"/>
      <c r="E67" s="22"/>
      <c r="F67" s="22"/>
      <c r="G67" s="21"/>
      <c r="H67" s="22"/>
    </row>
    <row r="68" spans="1:8" hidden="1">
      <c r="A68" s="23"/>
      <c r="B68" s="24"/>
      <c r="C68" s="25"/>
      <c r="D68" s="25"/>
      <c r="E68" s="22"/>
      <c r="F68" s="22"/>
      <c r="G68" s="21"/>
      <c r="H68" s="22"/>
    </row>
    <row r="69" spans="1:8">
      <c r="A69" s="23">
        <v>49</v>
      </c>
      <c r="B69" s="24" t="s">
        <v>57</v>
      </c>
      <c r="C69" s="25">
        <v>1906484</v>
      </c>
      <c r="D69" s="25">
        <v>206590</v>
      </c>
      <c r="E69" s="22">
        <f>C69+D69</f>
        <v>2113074</v>
      </c>
      <c r="F69" s="22">
        <v>0</v>
      </c>
      <c r="G69" s="21">
        <f>F69/E69</f>
        <v>0</v>
      </c>
      <c r="H69" s="22">
        <f>E69-F69</f>
        <v>2113074</v>
      </c>
    </row>
    <row r="70" spans="1:8" ht="3.75" customHeight="1">
      <c r="A70" s="23"/>
      <c r="B70" s="24"/>
      <c r="C70" s="25"/>
      <c r="D70" s="25"/>
      <c r="E70" s="22"/>
      <c r="F70" s="22"/>
      <c r="G70" s="21"/>
      <c r="H70" s="22"/>
    </row>
    <row r="71" spans="1:8" hidden="1">
      <c r="A71" s="23"/>
      <c r="B71" s="24"/>
      <c r="C71" s="25"/>
      <c r="D71" s="25"/>
      <c r="E71" s="22"/>
      <c r="F71" s="22"/>
      <c r="G71" s="21"/>
      <c r="H71" s="22"/>
    </row>
    <row r="72" spans="1:8">
      <c r="A72" s="23">
        <v>50</v>
      </c>
      <c r="B72" s="24" t="s">
        <v>58</v>
      </c>
      <c r="C72" s="25">
        <v>7540210</v>
      </c>
      <c r="D72" s="25">
        <v>812219</v>
      </c>
      <c r="E72" s="22">
        <f>C72+D72</f>
        <v>8352429</v>
      </c>
      <c r="F72" s="22">
        <v>0</v>
      </c>
      <c r="G72" s="21">
        <f>F72/E72</f>
        <v>0</v>
      </c>
      <c r="H72" s="22">
        <f t="shared" ref="H72" si="27">E72-F72</f>
        <v>8352429</v>
      </c>
    </row>
    <row r="73" spans="1:8" ht="3" customHeight="1">
      <c r="A73" s="23"/>
      <c r="B73" s="24"/>
      <c r="C73" s="25"/>
      <c r="D73" s="25"/>
      <c r="E73" s="22"/>
      <c r="F73" s="22"/>
      <c r="G73" s="21"/>
      <c r="H73" s="22"/>
    </row>
    <row r="74" spans="1:8" hidden="1">
      <c r="A74" s="23"/>
      <c r="B74" s="24"/>
      <c r="C74" s="25"/>
      <c r="D74" s="25"/>
      <c r="E74" s="22"/>
      <c r="F74" s="22"/>
      <c r="G74" s="21"/>
      <c r="H74" s="22"/>
    </row>
    <row r="75" spans="1:8">
      <c r="A75" s="29"/>
      <c r="B75" s="28" t="s">
        <v>59</v>
      </c>
      <c r="C75" s="29">
        <f>SUM(C3:C74)</f>
        <v>93200617</v>
      </c>
      <c r="D75" s="29">
        <f>SUM(D3:D74)</f>
        <v>8382994</v>
      </c>
      <c r="E75" s="29">
        <f>SUM(E3:E74)</f>
        <v>101583611</v>
      </c>
      <c r="F75" s="29">
        <f>SUM(F3:F74)</f>
        <v>4980478</v>
      </c>
      <c r="G75" s="30">
        <f>(F75/E75)</f>
        <v>4.9028361474568967E-2</v>
      </c>
      <c r="H75" s="29">
        <f t="shared" ref="H75" si="28">SUM(H3:H74)</f>
        <v>96603133</v>
      </c>
    </row>
  </sheetData>
  <mergeCells count="89">
    <mergeCell ref="G45:G47"/>
    <mergeCell ref="H45:H47"/>
    <mergeCell ref="A1:H1"/>
    <mergeCell ref="B42:B44"/>
    <mergeCell ref="C42:C44"/>
    <mergeCell ref="D42:D44"/>
    <mergeCell ref="E42:E44"/>
    <mergeCell ref="F42:F44"/>
    <mergeCell ref="G42:G44"/>
    <mergeCell ref="H42:H44"/>
    <mergeCell ref="B45:B47"/>
    <mergeCell ref="C45:C47"/>
    <mergeCell ref="D45:D47"/>
    <mergeCell ref="E45:E47"/>
    <mergeCell ref="F45:F47"/>
    <mergeCell ref="G48:G50"/>
    <mergeCell ref="H48:H50"/>
    <mergeCell ref="B51:B53"/>
    <mergeCell ref="C51:C53"/>
    <mergeCell ref="D51:D53"/>
    <mergeCell ref="E51:E53"/>
    <mergeCell ref="F51:F53"/>
    <mergeCell ref="G51:G53"/>
    <mergeCell ref="H51:H53"/>
    <mergeCell ref="B48:B50"/>
    <mergeCell ref="C48:C50"/>
    <mergeCell ref="D48:D50"/>
    <mergeCell ref="E48:E50"/>
    <mergeCell ref="F48:F50"/>
    <mergeCell ref="G54:G56"/>
    <mergeCell ref="H54:H56"/>
    <mergeCell ref="B57:B59"/>
    <mergeCell ref="C57:C59"/>
    <mergeCell ref="D57:D59"/>
    <mergeCell ref="E57:E59"/>
    <mergeCell ref="F57:F59"/>
    <mergeCell ref="G57:G59"/>
    <mergeCell ref="H57:H59"/>
    <mergeCell ref="B54:B56"/>
    <mergeCell ref="C54:C56"/>
    <mergeCell ref="D54:D56"/>
    <mergeCell ref="E54:E56"/>
    <mergeCell ref="F54:F56"/>
    <mergeCell ref="G60:G62"/>
    <mergeCell ref="H60:H62"/>
    <mergeCell ref="B63:B65"/>
    <mergeCell ref="C63:C65"/>
    <mergeCell ref="D63:D65"/>
    <mergeCell ref="E63:E65"/>
    <mergeCell ref="F63:F65"/>
    <mergeCell ref="G63:G65"/>
    <mergeCell ref="H63:H65"/>
    <mergeCell ref="B60:B62"/>
    <mergeCell ref="C60:C62"/>
    <mergeCell ref="D60:D62"/>
    <mergeCell ref="E60:E62"/>
    <mergeCell ref="F60:F62"/>
    <mergeCell ref="E72:E74"/>
    <mergeCell ref="F72:F74"/>
    <mergeCell ref="G66:G68"/>
    <mergeCell ref="H66:H68"/>
    <mergeCell ref="B69:B71"/>
    <mergeCell ref="C69:C71"/>
    <mergeCell ref="D69:D71"/>
    <mergeCell ref="E69:E71"/>
    <mergeCell ref="F69:F71"/>
    <mergeCell ref="G69:G71"/>
    <mergeCell ref="H69:H71"/>
    <mergeCell ref="B66:B68"/>
    <mergeCell ref="C66:C68"/>
    <mergeCell ref="D66:D68"/>
    <mergeCell ref="E66:E68"/>
    <mergeCell ref="F66:F68"/>
    <mergeCell ref="G72:G74"/>
    <mergeCell ref="H72:H74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B72:B74"/>
    <mergeCell ref="C72:C74"/>
    <mergeCell ref="D72:D74"/>
  </mergeCells>
  <pageMargins left="0.7" right="0.7" top="0.25" bottom="0.22" header="0.12" footer="0.16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Windows User</cp:lastModifiedBy>
  <cp:lastPrinted>2016-11-01T08:51:27Z</cp:lastPrinted>
  <dcterms:created xsi:type="dcterms:W3CDTF">2016-09-03T06:00:23Z</dcterms:created>
  <dcterms:modified xsi:type="dcterms:W3CDTF">2016-11-05T11:46:30Z</dcterms:modified>
</cp:coreProperties>
</file>